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1월" sheetId="1" r:id="rId1"/>
  </sheets>
  <definedNames>
    <definedName name="_xlnm.Print_Area" localSheetId="0">'11월'!$A$1:$V$61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0" i="1"/>
  <c r="T60"/>
  <c r="S60"/>
  <c r="R60"/>
  <c r="Q60"/>
  <c r="P60"/>
  <c r="O60"/>
  <c r="N60"/>
  <c r="M60"/>
  <c r="L60"/>
  <c r="K60"/>
  <c r="J60"/>
  <c r="I60"/>
  <c r="H60"/>
  <c r="E60" s="1"/>
  <c r="G60"/>
  <c r="F60"/>
  <c r="D60"/>
  <c r="C60"/>
  <c r="U59"/>
  <c r="T59"/>
  <c r="S59"/>
  <c r="R59"/>
  <c r="Q59"/>
  <c r="P59"/>
  <c r="O59"/>
  <c r="N59"/>
  <c r="M59"/>
  <c r="L59"/>
  <c r="K59"/>
  <c r="J59"/>
  <c r="I59"/>
  <c r="H59"/>
  <c r="G59"/>
  <c r="F59"/>
  <c r="E59" s="1"/>
  <c r="D59"/>
  <c r="C59"/>
  <c r="U58"/>
  <c r="U61" s="1"/>
  <c r="T58"/>
  <c r="S58"/>
  <c r="S61" s="1"/>
  <c r="R58"/>
  <c r="Q58"/>
  <c r="P58"/>
  <c r="O58"/>
  <c r="N58"/>
  <c r="N61" s="1"/>
  <c r="M58"/>
  <c r="L58"/>
  <c r="L61" s="1"/>
  <c r="K58"/>
  <c r="J58"/>
  <c r="I58"/>
  <c r="I61" s="1"/>
  <c r="H58"/>
  <c r="G58"/>
  <c r="G61" s="1"/>
  <c r="F58"/>
  <c r="D58"/>
  <c r="C58"/>
  <c r="U57"/>
  <c r="T57"/>
  <c r="T61" s="1"/>
  <c r="S57"/>
  <c r="R57"/>
  <c r="R61" s="1"/>
  <c r="Q57"/>
  <c r="Q61" s="1"/>
  <c r="P57"/>
  <c r="P61" s="1"/>
  <c r="O57"/>
  <c r="O61" s="1"/>
  <c r="N57"/>
  <c r="M57"/>
  <c r="M61" s="1"/>
  <c r="L57"/>
  <c r="K57"/>
  <c r="K61" s="1"/>
  <c r="J57"/>
  <c r="J61" s="1"/>
  <c r="I57"/>
  <c r="H57"/>
  <c r="H61" s="1"/>
  <c r="G57"/>
  <c r="F57"/>
  <c r="F61" s="1"/>
  <c r="D57"/>
  <c r="D61" s="1"/>
  <c r="C57"/>
  <c r="C61" s="1"/>
  <c r="U56"/>
  <c r="T56"/>
  <c r="S56"/>
  <c r="R56"/>
  <c r="Q56"/>
  <c r="P56"/>
  <c r="O56"/>
  <c r="N56"/>
  <c r="M56"/>
  <c r="V56" s="1"/>
  <c r="L56"/>
  <c r="K56"/>
  <c r="E56" s="1"/>
  <c r="J56"/>
  <c r="I56"/>
  <c r="H56"/>
  <c r="G56"/>
  <c r="F56"/>
  <c r="D56"/>
  <c r="C56"/>
  <c r="V55"/>
  <c r="E55"/>
  <c r="V54"/>
  <c r="E54"/>
  <c r="U53"/>
  <c r="T53"/>
  <c r="S53"/>
  <c r="R53"/>
  <c r="Q53"/>
  <c r="P53"/>
  <c r="O53"/>
  <c r="N53"/>
  <c r="M53"/>
  <c r="V53" s="1"/>
  <c r="L53"/>
  <c r="K53"/>
  <c r="E53" s="1"/>
  <c r="J53"/>
  <c r="I53"/>
  <c r="H53"/>
  <c r="G53"/>
  <c r="F53"/>
  <c r="D53"/>
  <c r="C53"/>
  <c r="V52"/>
  <c r="E52"/>
  <c r="V51"/>
  <c r="E51"/>
  <c r="V50"/>
  <c r="E50"/>
  <c r="V49"/>
  <c r="E49"/>
  <c r="U48"/>
  <c r="T48"/>
  <c r="S48"/>
  <c r="R48"/>
  <c r="Q48"/>
  <c r="P48"/>
  <c r="O48"/>
  <c r="V48" s="1"/>
  <c r="N48"/>
  <c r="M48"/>
  <c r="L48"/>
  <c r="K48"/>
  <c r="J48"/>
  <c r="I48"/>
  <c r="H48"/>
  <c r="E48" s="1"/>
  <c r="G48"/>
  <c r="F48"/>
  <c r="D48"/>
  <c r="C48"/>
  <c r="V47"/>
  <c r="E47"/>
  <c r="V46"/>
  <c r="E46"/>
  <c r="V45"/>
  <c r="E45"/>
  <c r="V44"/>
  <c r="E44"/>
  <c r="U43"/>
  <c r="T43"/>
  <c r="S43"/>
  <c r="R43"/>
  <c r="Q43"/>
  <c r="P43"/>
  <c r="O43"/>
  <c r="N43"/>
  <c r="M43"/>
  <c r="V43" s="1"/>
  <c r="L43"/>
  <c r="K43"/>
  <c r="J43"/>
  <c r="I43"/>
  <c r="H43"/>
  <c r="G43"/>
  <c r="E43" s="1"/>
  <c r="F43"/>
  <c r="D43"/>
  <c r="C43"/>
  <c r="V42"/>
  <c r="E42"/>
  <c r="V41"/>
  <c r="E41"/>
  <c r="V40"/>
  <c r="E40"/>
  <c r="V39"/>
  <c r="E39"/>
  <c r="U38"/>
  <c r="T38"/>
  <c r="S38"/>
  <c r="R38"/>
  <c r="Q38"/>
  <c r="P38"/>
  <c r="O38"/>
  <c r="N38"/>
  <c r="M38"/>
  <c r="V38" s="1"/>
  <c r="L38"/>
  <c r="K38"/>
  <c r="E38" s="1"/>
  <c r="J38"/>
  <c r="I38"/>
  <c r="H38"/>
  <c r="G38"/>
  <c r="F38"/>
  <c r="D38"/>
  <c r="C38"/>
  <c r="V37"/>
  <c r="E37"/>
  <c r="V36"/>
  <c r="E36"/>
  <c r="V35"/>
  <c r="E35"/>
  <c r="U34"/>
  <c r="T34"/>
  <c r="S34"/>
  <c r="R34"/>
  <c r="Q34"/>
  <c r="P34"/>
  <c r="O34"/>
  <c r="N34"/>
  <c r="M34"/>
  <c r="V34" s="1"/>
  <c r="L34"/>
  <c r="K34"/>
  <c r="J34"/>
  <c r="I34"/>
  <c r="H34"/>
  <c r="G34"/>
  <c r="F34"/>
  <c r="E34" s="1"/>
  <c r="D34"/>
  <c r="C34"/>
  <c r="V33"/>
  <c r="E33"/>
  <c r="V32"/>
  <c r="E32"/>
  <c r="V31"/>
  <c r="E31"/>
  <c r="V30"/>
  <c r="E30"/>
  <c r="U29"/>
  <c r="T29"/>
  <c r="S29"/>
  <c r="R29"/>
  <c r="Q29"/>
  <c r="V29" s="1"/>
  <c r="P29"/>
  <c r="O29"/>
  <c r="N29"/>
  <c r="M29"/>
  <c r="L29"/>
  <c r="K29"/>
  <c r="J29"/>
  <c r="I29"/>
  <c r="H29"/>
  <c r="G29"/>
  <c r="F29"/>
  <c r="E29"/>
  <c r="D29"/>
  <c r="C29"/>
  <c r="V28"/>
  <c r="E28"/>
  <c r="V27"/>
  <c r="E27"/>
  <c r="V26"/>
  <c r="E26"/>
  <c r="V25"/>
  <c r="E25"/>
  <c r="U24"/>
  <c r="V24" s="1"/>
  <c r="T24"/>
  <c r="S24"/>
  <c r="R24"/>
  <c r="Q24"/>
  <c r="P24"/>
  <c r="O24"/>
  <c r="N24"/>
  <c r="M24"/>
  <c r="L24"/>
  <c r="K24"/>
  <c r="J24"/>
  <c r="I24"/>
  <c r="H24"/>
  <c r="G24"/>
  <c r="E24" s="1"/>
  <c r="F24"/>
  <c r="D24"/>
  <c r="C24"/>
  <c r="V23"/>
  <c r="E23"/>
  <c r="V22"/>
  <c r="E22"/>
  <c r="V21"/>
  <c r="V58" s="1"/>
  <c r="E21"/>
  <c r="V20"/>
  <c r="E20"/>
  <c r="U19"/>
  <c r="T19"/>
  <c r="S19"/>
  <c r="R19"/>
  <c r="Q19"/>
  <c r="P19"/>
  <c r="O19"/>
  <c r="N19"/>
  <c r="M19"/>
  <c r="V19" s="1"/>
  <c r="L19"/>
  <c r="K19"/>
  <c r="J19"/>
  <c r="I19"/>
  <c r="H19"/>
  <c r="G19"/>
  <c r="F19"/>
  <c r="E19" s="1"/>
  <c r="D19"/>
  <c r="C19"/>
  <c r="V18"/>
  <c r="V60" s="1"/>
  <c r="E18"/>
  <c r="V17"/>
  <c r="V59" s="1"/>
  <c r="E17"/>
  <c r="V16"/>
  <c r="E16"/>
  <c r="V15"/>
  <c r="E15"/>
  <c r="V14"/>
  <c r="E14"/>
  <c r="V13"/>
  <c r="E13"/>
  <c r="V12"/>
  <c r="E12"/>
  <c r="V11"/>
  <c r="E11"/>
  <c r="V10"/>
  <c r="E10"/>
  <c r="V9"/>
  <c r="E9"/>
  <c r="V8"/>
  <c r="V57" s="1"/>
  <c r="V61" s="1"/>
  <c r="E8"/>
  <c r="E57" l="1"/>
  <c r="E61" s="1"/>
  <c r="E58"/>
</calcChain>
</file>

<file path=xl/sharedStrings.xml><?xml version="1.0" encoding="utf-8"?>
<sst xmlns="http://schemas.openxmlformats.org/spreadsheetml/2006/main" count="102" uniqueCount="61">
  <si>
    <t>전국버스업체 운영 현황</t>
    <phoneticPr fontId="3" type="noConversion"/>
  </si>
  <si>
    <t xml:space="preserve">  2020년 11월말현재</t>
    <phoneticPr fontId="3" type="noConversion"/>
  </si>
  <si>
    <t>시
도</t>
    <phoneticPr fontId="8" type="noConversion"/>
  </si>
  <si>
    <t>업 종</t>
    <phoneticPr fontId="8" type="noConversion"/>
  </si>
  <si>
    <t>업체수</t>
    <phoneticPr fontId="8" type="noConversion"/>
  </si>
  <si>
    <t>차량대수현황</t>
    <phoneticPr fontId="3" type="noConversion"/>
  </si>
  <si>
    <t>종업원근무현황</t>
    <phoneticPr fontId="3" type="noConversion"/>
  </si>
  <si>
    <t>면허대수</t>
    <phoneticPr fontId="3" type="noConversion"/>
  </si>
  <si>
    <t>보유대수</t>
    <phoneticPr fontId="3" type="noConversion"/>
  </si>
  <si>
    <t>임 원</t>
    <phoneticPr fontId="3" type="noConversion"/>
  </si>
  <si>
    <t>직  원</t>
    <phoneticPr fontId="3" type="noConversion"/>
  </si>
  <si>
    <t>교육훈련
담 당 자</t>
    <phoneticPr fontId="3" type="noConversion"/>
  </si>
  <si>
    <t xml:space="preserve">정  비
관리자 </t>
    <phoneticPr fontId="3" type="noConversion"/>
  </si>
  <si>
    <t>정비원</t>
    <phoneticPr fontId="3" type="noConversion"/>
  </si>
  <si>
    <t>안  전
관리자</t>
    <phoneticPr fontId="3" type="noConversion"/>
  </si>
  <si>
    <t xml:space="preserve"> 운   전   자</t>
    <phoneticPr fontId="3" type="noConversion"/>
  </si>
  <si>
    <t>기 타</t>
    <phoneticPr fontId="3" type="noConversion"/>
  </si>
  <si>
    <t>계</t>
    <phoneticPr fontId="3" type="noConversion"/>
  </si>
  <si>
    <t>계</t>
    <phoneticPr fontId="3" type="noConversion"/>
  </si>
  <si>
    <t>경유</t>
    <phoneticPr fontId="8" type="noConversion"/>
  </si>
  <si>
    <t>CNG</t>
    <phoneticPr fontId="3" type="noConversion"/>
  </si>
  <si>
    <t>저상버스</t>
    <phoneticPr fontId="8" type="noConversion"/>
  </si>
  <si>
    <t>경유</t>
    <phoneticPr fontId="8" type="noConversion"/>
  </si>
  <si>
    <t>CNG</t>
  </si>
  <si>
    <t>전기</t>
    <phoneticPr fontId="3" type="noConversion"/>
  </si>
  <si>
    <t>남</t>
    <phoneticPr fontId="3" type="noConversion"/>
  </si>
  <si>
    <t>여</t>
    <phoneticPr fontId="3" type="noConversion"/>
  </si>
  <si>
    <t>일반</t>
    <phoneticPr fontId="3" type="noConversion"/>
  </si>
  <si>
    <t>하이
브리드</t>
    <phoneticPr fontId="3" type="noConversion"/>
  </si>
  <si>
    <t>수소</t>
    <phoneticPr fontId="3" type="noConversion"/>
  </si>
  <si>
    <t>서울</t>
    <phoneticPr fontId="3" type="noConversion"/>
  </si>
  <si>
    <t>시  내</t>
    <phoneticPr fontId="3" type="noConversion"/>
  </si>
  <si>
    <t>부산</t>
    <phoneticPr fontId="3" type="noConversion"/>
  </si>
  <si>
    <t>시  내</t>
    <phoneticPr fontId="3" type="noConversion"/>
  </si>
  <si>
    <t>대구</t>
    <phoneticPr fontId="3" type="noConversion"/>
  </si>
  <si>
    <t>인천</t>
    <phoneticPr fontId="3" type="noConversion"/>
  </si>
  <si>
    <t>광주</t>
    <phoneticPr fontId="3" type="noConversion"/>
  </si>
  <si>
    <t>대전</t>
    <phoneticPr fontId="3" type="noConversion"/>
  </si>
  <si>
    <t>시  내</t>
    <phoneticPr fontId="3" type="noConversion"/>
  </si>
  <si>
    <t>울산</t>
    <phoneticPr fontId="3" type="noConversion"/>
  </si>
  <si>
    <t>경기</t>
    <phoneticPr fontId="3" type="noConversion"/>
  </si>
  <si>
    <t>농어촌</t>
    <phoneticPr fontId="3" type="noConversion"/>
  </si>
  <si>
    <t>시  외</t>
    <phoneticPr fontId="3" type="noConversion"/>
  </si>
  <si>
    <t>고  속</t>
    <phoneticPr fontId="3" type="noConversion"/>
  </si>
  <si>
    <t>강원</t>
    <phoneticPr fontId="3" type="noConversion"/>
  </si>
  <si>
    <t>시  내</t>
    <phoneticPr fontId="3" type="noConversion"/>
  </si>
  <si>
    <t>농어촌</t>
    <phoneticPr fontId="3" type="noConversion"/>
  </si>
  <si>
    <t>시  외</t>
    <phoneticPr fontId="3" type="noConversion"/>
  </si>
  <si>
    <t>고  속</t>
    <phoneticPr fontId="3" type="noConversion"/>
  </si>
  <si>
    <t>충북</t>
    <phoneticPr fontId="3" type="noConversion"/>
  </si>
  <si>
    <t>계</t>
    <phoneticPr fontId="3" type="noConversion"/>
  </si>
  <si>
    <t>충남</t>
    <phoneticPr fontId="3" type="noConversion"/>
  </si>
  <si>
    <t>계</t>
    <phoneticPr fontId="3" type="noConversion"/>
  </si>
  <si>
    <t>전북</t>
    <phoneticPr fontId="3" type="noConversion"/>
  </si>
  <si>
    <t>전남</t>
    <phoneticPr fontId="3" type="noConversion"/>
  </si>
  <si>
    <t>농어촌</t>
    <phoneticPr fontId="3" type="noConversion"/>
  </si>
  <si>
    <t>경북</t>
    <phoneticPr fontId="3" type="noConversion"/>
  </si>
  <si>
    <t>경남</t>
    <phoneticPr fontId="3" type="noConversion"/>
  </si>
  <si>
    <t>제주</t>
    <phoneticPr fontId="3" type="noConversion"/>
  </si>
  <si>
    <t>농어촌</t>
    <phoneticPr fontId="3" type="noConversion"/>
  </si>
  <si>
    <t>총        계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</si>
</sst>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22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4"/>
      <name val="한양해서"/>
      <family val="1"/>
      <charset val="129"/>
    </font>
    <font>
      <sz val="8"/>
      <name val="돋움"/>
      <family val="3"/>
      <charset val="129"/>
    </font>
    <font>
      <sz val="9"/>
      <name val="바탕"/>
      <family val="1"/>
      <charset val="129"/>
    </font>
    <font>
      <b/>
      <sz val="8"/>
      <name val="바탕체"/>
      <family val="1"/>
      <charset val="129"/>
    </font>
    <font>
      <sz val="11"/>
      <name val="바탕체"/>
      <family val="1"/>
      <charset val="129"/>
    </font>
    <font>
      <b/>
      <sz val="8"/>
      <name val="HY그래픽M"/>
      <family val="1"/>
      <charset val="129"/>
    </font>
    <font>
      <sz val="8"/>
      <name val="바탕체"/>
      <family val="1"/>
      <charset val="129"/>
    </font>
    <font>
      <b/>
      <sz val="7.5"/>
      <name val="HY그래픽M"/>
      <family val="1"/>
      <charset val="129"/>
    </font>
    <font>
      <b/>
      <sz val="7"/>
      <name val="HY그래픽M"/>
      <family val="1"/>
      <charset val="129"/>
    </font>
    <font>
      <b/>
      <sz val="9"/>
      <name val="HY그래픽M"/>
      <family val="1"/>
      <charset val="129"/>
    </font>
    <font>
      <sz val="8"/>
      <name val="바탕"/>
      <family val="1"/>
      <charset val="129"/>
    </font>
    <font>
      <b/>
      <sz val="6"/>
      <name val="HY그래픽M"/>
      <family val="1"/>
      <charset val="129"/>
    </font>
    <font>
      <b/>
      <sz val="11"/>
      <name val="돋움"/>
      <family val="3"/>
      <charset val="129"/>
    </font>
    <font>
      <b/>
      <sz val="7"/>
      <name val="바탕"/>
      <family val="1"/>
      <charset val="129"/>
    </font>
    <font>
      <sz val="7"/>
      <name val="바탕"/>
      <family val="1"/>
      <charset val="129"/>
    </font>
    <font>
      <b/>
      <sz val="8"/>
      <name val="바탕"/>
      <family val="1"/>
      <charset val="129"/>
    </font>
    <font>
      <b/>
      <sz val="10"/>
      <color rgb="FF002060"/>
      <name val="바탕"/>
      <family val="1"/>
      <charset val="129"/>
    </font>
    <font>
      <sz val="9"/>
      <color rgb="FF002060"/>
      <name val="바탕"/>
      <family val="1"/>
      <charset val="129"/>
    </font>
    <font>
      <sz val="10"/>
      <color rgb="FF002060"/>
      <name val="바탕"/>
      <family val="1"/>
      <charset val="129"/>
    </font>
    <font>
      <sz val="9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6" fillId="0" borderId="0"/>
  </cellStyleXfs>
  <cellXfs count="173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0" xfId="0" applyFont="1" applyBorder="1"/>
    <xf numFmtId="0" fontId="10" fillId="0" borderId="2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41" fontId="15" fillId="0" borderId="32" xfId="1" applyFont="1" applyFill="1" applyBorder="1" applyAlignment="1">
      <alignment horizontal="center" vertical="center"/>
    </xf>
    <xf numFmtId="41" fontId="15" fillId="0" borderId="33" xfId="1" applyFont="1" applyFill="1" applyBorder="1" applyAlignment="1" applyProtection="1">
      <alignment horizontal="center" vertical="center"/>
      <protection locked="0"/>
    </xf>
    <xf numFmtId="41" fontId="16" fillId="0" borderId="34" xfId="1" applyNumberFormat="1" applyFont="1" applyFill="1" applyBorder="1" applyAlignment="1">
      <alignment horizontal="center" vertical="center"/>
    </xf>
    <xf numFmtId="41" fontId="16" fillId="0" borderId="35" xfId="1" applyNumberFormat="1" applyFont="1" applyFill="1" applyBorder="1" applyAlignment="1">
      <alignment horizontal="center" vertical="center"/>
    </xf>
    <xf numFmtId="41" fontId="16" fillId="2" borderId="32" xfId="0" applyNumberFormat="1" applyFont="1" applyFill="1" applyBorder="1" applyAlignment="1">
      <alignment horizontal="center" vertical="center"/>
    </xf>
    <xf numFmtId="41" fontId="16" fillId="0" borderId="36" xfId="1" applyNumberFormat="1" applyFont="1" applyFill="1" applyBorder="1" applyAlignment="1">
      <alignment horizontal="center" vertical="center"/>
    </xf>
    <xf numFmtId="41" fontId="16" fillId="0" borderId="37" xfId="1" applyNumberFormat="1" applyFont="1" applyFill="1" applyBorder="1" applyAlignment="1">
      <alignment horizontal="center" vertical="center"/>
    </xf>
    <xf numFmtId="41" fontId="16" fillId="0" borderId="38" xfId="1" applyNumberFormat="1" applyFont="1" applyFill="1" applyBorder="1" applyAlignment="1">
      <alignment horizontal="center" vertical="center"/>
    </xf>
    <xf numFmtId="41" fontId="16" fillId="2" borderId="32" xfId="1" applyNumberFormat="1" applyFont="1" applyFill="1" applyBorder="1" applyAlignment="1">
      <alignment horizontal="center" vertical="center"/>
    </xf>
    <xf numFmtId="41" fontId="12" fillId="0" borderId="0" xfId="1" applyFont="1" applyBorder="1"/>
    <xf numFmtId="41" fontId="15" fillId="0" borderId="39" xfId="1" applyFont="1" applyFill="1" applyBorder="1" applyAlignment="1">
      <alignment horizontal="center" vertical="center"/>
    </xf>
    <xf numFmtId="41" fontId="15" fillId="0" borderId="39" xfId="1" applyFont="1" applyFill="1" applyBorder="1" applyAlignment="1" applyProtection="1">
      <alignment horizontal="center" vertical="center"/>
      <protection locked="0"/>
    </xf>
    <xf numFmtId="41" fontId="16" fillId="0" borderId="40" xfId="0" applyNumberFormat="1" applyFont="1" applyFill="1" applyBorder="1" applyAlignment="1">
      <alignment horizontal="center" vertical="center"/>
    </xf>
    <xf numFmtId="41" fontId="16" fillId="0" borderId="41" xfId="0" applyNumberFormat="1" applyFont="1" applyFill="1" applyBorder="1" applyAlignment="1">
      <alignment horizontal="center" vertical="center"/>
    </xf>
    <xf numFmtId="41" fontId="16" fillId="0" borderId="42" xfId="0" applyNumberFormat="1" applyFont="1" applyFill="1" applyBorder="1" applyAlignment="1">
      <alignment horizontal="center" vertical="center"/>
    </xf>
    <xf numFmtId="41" fontId="16" fillId="0" borderId="43" xfId="0" applyNumberFormat="1" applyFont="1" applyFill="1" applyBorder="1" applyAlignment="1">
      <alignment horizontal="center" vertical="center"/>
    </xf>
    <xf numFmtId="41" fontId="16" fillId="0" borderId="44" xfId="0" applyNumberFormat="1" applyFont="1" applyFill="1" applyBorder="1" applyAlignment="1">
      <alignment horizontal="center" vertical="center"/>
    </xf>
    <xf numFmtId="41" fontId="16" fillId="2" borderId="39" xfId="1" applyNumberFormat="1" applyFont="1" applyFill="1" applyBorder="1" applyAlignment="1">
      <alignment horizontal="center" vertical="center"/>
    </xf>
    <xf numFmtId="41" fontId="16" fillId="0" borderId="41" xfId="0" applyNumberFormat="1" applyFont="1" applyFill="1" applyBorder="1" applyAlignment="1">
      <alignment horizontal="right" vertical="center"/>
    </xf>
    <xf numFmtId="41" fontId="16" fillId="0" borderId="42" xfId="0" applyNumberFormat="1" applyFont="1" applyFill="1" applyBorder="1" applyAlignment="1">
      <alignment horizontal="right" vertical="center"/>
    </xf>
    <xf numFmtId="41" fontId="16" fillId="0" borderId="43" xfId="0" applyNumberFormat="1" applyFont="1" applyFill="1" applyBorder="1" applyAlignment="1">
      <alignment horizontal="right" vertical="center"/>
    </xf>
    <xf numFmtId="41" fontId="16" fillId="0" borderId="44" xfId="0" applyNumberFormat="1" applyFont="1" applyFill="1" applyBorder="1" applyAlignment="1">
      <alignment horizontal="right" vertical="center"/>
    </xf>
    <xf numFmtId="41" fontId="15" fillId="0" borderId="46" xfId="1" applyFont="1" applyFill="1" applyBorder="1" applyAlignment="1" applyProtection="1">
      <alignment horizontal="center" vertical="center"/>
      <protection locked="0"/>
    </xf>
    <xf numFmtId="41" fontId="16" fillId="0" borderId="47" xfId="1" applyNumberFormat="1" applyFont="1" applyFill="1" applyBorder="1" applyAlignment="1">
      <alignment horizontal="center" vertical="center"/>
    </xf>
    <xf numFmtId="41" fontId="16" fillId="0" borderId="48" xfId="1" applyNumberFormat="1" applyFont="1" applyFill="1" applyBorder="1" applyAlignment="1">
      <alignment horizontal="center" vertical="center"/>
    </xf>
    <xf numFmtId="41" fontId="16" fillId="2" borderId="49" xfId="0" applyNumberFormat="1" applyFont="1" applyFill="1" applyBorder="1" applyAlignment="1">
      <alignment horizontal="center" vertical="center"/>
    </xf>
    <xf numFmtId="41" fontId="16" fillId="0" borderId="50" xfId="1" applyNumberFormat="1" applyFont="1" applyFill="1" applyBorder="1" applyAlignment="1">
      <alignment horizontal="center" vertical="center"/>
    </xf>
    <xf numFmtId="41" fontId="16" fillId="0" borderId="51" xfId="1" applyNumberFormat="1" applyFont="1" applyFill="1" applyBorder="1" applyAlignment="1">
      <alignment horizontal="center" vertical="center"/>
    </xf>
    <xf numFmtId="41" fontId="16" fillId="0" borderId="52" xfId="1" applyFont="1" applyBorder="1" applyAlignment="1">
      <alignment horizontal="center" vertical="center"/>
    </xf>
    <xf numFmtId="41" fontId="16" fillId="0" borderId="0" xfId="1" applyFont="1" applyBorder="1" applyAlignment="1">
      <alignment horizontal="center" vertical="center"/>
    </xf>
    <xf numFmtId="41" fontId="16" fillId="0" borderId="53" xfId="1" applyNumberFormat="1" applyFont="1" applyFill="1" applyBorder="1" applyAlignment="1">
      <alignment horizontal="center" vertical="center"/>
    </xf>
    <xf numFmtId="41" fontId="16" fillId="2" borderId="49" xfId="1" applyNumberFormat="1" applyFont="1" applyFill="1" applyBorder="1" applyAlignment="1">
      <alignment horizontal="center" vertical="center"/>
    </xf>
    <xf numFmtId="41" fontId="15" fillId="0" borderId="54" xfId="1" applyFont="1" applyFill="1" applyBorder="1" applyAlignment="1" applyProtection="1">
      <alignment horizontal="center" vertical="center"/>
      <protection locked="0"/>
    </xf>
    <xf numFmtId="41" fontId="16" fillId="0" borderId="55" xfId="1" applyNumberFormat="1" applyFont="1" applyFill="1" applyBorder="1" applyAlignment="1">
      <alignment horizontal="center" vertical="center"/>
    </xf>
    <xf numFmtId="41" fontId="16" fillId="0" borderId="56" xfId="1" applyNumberFormat="1" applyFont="1" applyFill="1" applyBorder="1" applyAlignment="1">
      <alignment horizontal="center" vertical="center"/>
    </xf>
    <xf numFmtId="41" fontId="16" fillId="0" borderId="57" xfId="1" applyNumberFormat="1" applyFont="1" applyFill="1" applyBorder="1" applyAlignment="1">
      <alignment horizontal="center" vertical="center"/>
    </xf>
    <xf numFmtId="41" fontId="16" fillId="0" borderId="58" xfId="1" applyNumberFormat="1" applyFont="1" applyFill="1" applyBorder="1" applyAlignment="1">
      <alignment horizontal="center" vertical="center"/>
    </xf>
    <xf numFmtId="41" fontId="16" fillId="0" borderId="59" xfId="1" applyNumberFormat="1" applyFont="1" applyFill="1" applyBorder="1" applyAlignment="1">
      <alignment horizontal="center" vertical="center"/>
    </xf>
    <xf numFmtId="41" fontId="16" fillId="2" borderId="54" xfId="1" applyNumberFormat="1" applyFont="1" applyFill="1" applyBorder="1" applyAlignment="1">
      <alignment horizontal="center" vertical="center"/>
    </xf>
    <xf numFmtId="41" fontId="15" fillId="0" borderId="60" xfId="1" applyFont="1" applyFill="1" applyBorder="1" applyAlignment="1" applyProtection="1">
      <alignment horizontal="center" vertical="center"/>
      <protection locked="0"/>
    </xf>
    <xf numFmtId="41" fontId="16" fillId="0" borderId="61" xfId="1" applyNumberFormat="1" applyFont="1" applyFill="1" applyBorder="1" applyAlignment="1">
      <alignment horizontal="center" vertical="center"/>
    </xf>
    <xf numFmtId="41" fontId="16" fillId="0" borderId="62" xfId="1" applyNumberFormat="1" applyFont="1" applyFill="1" applyBorder="1" applyAlignment="1">
      <alignment horizontal="center" vertical="center"/>
    </xf>
    <xf numFmtId="41" fontId="16" fillId="0" borderId="63" xfId="1" applyNumberFormat="1" applyFont="1" applyFill="1" applyBorder="1" applyAlignment="1">
      <alignment horizontal="center" vertical="center"/>
    </xf>
    <xf numFmtId="41" fontId="16" fillId="0" borderId="64" xfId="1" applyNumberFormat="1" applyFont="1" applyFill="1" applyBorder="1" applyAlignment="1">
      <alignment horizontal="center" vertical="center"/>
    </xf>
    <xf numFmtId="41" fontId="16" fillId="0" borderId="65" xfId="1" applyNumberFormat="1" applyFont="1" applyFill="1" applyBorder="1" applyAlignment="1">
      <alignment horizontal="center" vertical="center"/>
    </xf>
    <xf numFmtId="41" fontId="16" fillId="2" borderId="60" xfId="1" applyNumberFormat="1" applyFont="1" applyFill="1" applyBorder="1" applyAlignment="1">
      <alignment horizontal="center" vertical="center"/>
    </xf>
    <xf numFmtId="41" fontId="15" fillId="2" borderId="39" xfId="1" applyFont="1" applyFill="1" applyBorder="1" applyAlignment="1" applyProtection="1">
      <alignment horizontal="center" vertical="center"/>
      <protection locked="0"/>
    </xf>
    <xf numFmtId="41" fontId="16" fillId="2" borderId="40" xfId="1" applyNumberFormat="1" applyFont="1" applyFill="1" applyBorder="1" applyAlignment="1">
      <alignment horizontal="center" vertical="center"/>
    </xf>
    <xf numFmtId="41" fontId="16" fillId="2" borderId="41" xfId="1" applyNumberFormat="1" applyFont="1" applyFill="1" applyBorder="1" applyAlignment="1">
      <alignment horizontal="center" vertical="center"/>
    </xf>
    <xf numFmtId="41" fontId="16" fillId="2" borderId="42" xfId="1" applyNumberFormat="1" applyFont="1" applyFill="1" applyBorder="1" applyAlignment="1">
      <alignment horizontal="center" vertical="center"/>
    </xf>
    <xf numFmtId="41" fontId="16" fillId="2" borderId="43" xfId="1" applyNumberFormat="1" applyFont="1" applyFill="1" applyBorder="1" applyAlignment="1">
      <alignment horizontal="center" vertical="center"/>
    </xf>
    <xf numFmtId="41" fontId="16" fillId="2" borderId="44" xfId="1" applyNumberFormat="1" applyFont="1" applyFill="1" applyBorder="1" applyAlignment="1">
      <alignment horizontal="center" vertical="center"/>
    </xf>
    <xf numFmtId="41" fontId="15" fillId="0" borderId="46" xfId="1" applyFont="1" applyFill="1" applyBorder="1" applyAlignment="1">
      <alignment horizontal="center" vertical="center"/>
    </xf>
    <xf numFmtId="41" fontId="16" fillId="0" borderId="67" xfId="1" applyNumberFormat="1" applyFont="1" applyFill="1" applyBorder="1" applyAlignment="1">
      <alignment horizontal="center" vertical="center"/>
    </xf>
    <xf numFmtId="41" fontId="16" fillId="0" borderId="68" xfId="1" applyNumberFormat="1" applyFont="1" applyFill="1" applyBorder="1" applyAlignment="1">
      <alignment horizontal="center" vertical="center"/>
    </xf>
    <xf numFmtId="41" fontId="16" fillId="2" borderId="46" xfId="0" applyNumberFormat="1" applyFont="1" applyFill="1" applyBorder="1" applyAlignment="1">
      <alignment horizontal="center" vertical="center"/>
    </xf>
    <xf numFmtId="41" fontId="16" fillId="0" borderId="69" xfId="1" applyNumberFormat="1" applyFont="1" applyFill="1" applyBorder="1" applyAlignment="1">
      <alignment horizontal="center" vertical="center"/>
    </xf>
    <xf numFmtId="41" fontId="16" fillId="0" borderId="52" xfId="1" applyNumberFormat="1" applyFont="1" applyFill="1" applyBorder="1" applyAlignment="1">
      <alignment horizontal="center" vertical="center"/>
    </xf>
    <xf numFmtId="41" fontId="16" fillId="0" borderId="70" xfId="1" applyNumberFormat="1" applyFont="1" applyFill="1" applyBorder="1" applyAlignment="1">
      <alignment horizontal="center" vertical="center"/>
    </xf>
    <xf numFmtId="41" fontId="16" fillId="2" borderId="46" xfId="1" applyNumberFormat="1" applyFont="1" applyFill="1" applyBorder="1" applyAlignment="1">
      <alignment horizontal="center" vertical="center"/>
    </xf>
    <xf numFmtId="41" fontId="15" fillId="0" borderId="54" xfId="1" applyFont="1" applyFill="1" applyBorder="1" applyAlignment="1">
      <alignment horizontal="center" vertical="center"/>
    </xf>
    <xf numFmtId="41" fontId="16" fillId="0" borderId="55" xfId="0" applyNumberFormat="1" applyFont="1" applyFill="1" applyBorder="1" applyAlignment="1">
      <alignment horizontal="center" vertical="center"/>
    </xf>
    <xf numFmtId="41" fontId="16" fillId="0" borderId="56" xfId="0" applyNumberFormat="1" applyFont="1" applyFill="1" applyBorder="1" applyAlignment="1">
      <alignment horizontal="center" vertical="center"/>
    </xf>
    <xf numFmtId="41" fontId="16" fillId="2" borderId="54" xfId="0" applyNumberFormat="1" applyFont="1" applyFill="1" applyBorder="1" applyAlignment="1">
      <alignment horizontal="center" vertical="center"/>
    </xf>
    <xf numFmtId="41" fontId="16" fillId="0" borderId="57" xfId="0" applyNumberFormat="1" applyFont="1" applyFill="1" applyBorder="1" applyAlignment="1">
      <alignment horizontal="center" vertical="center"/>
    </xf>
    <xf numFmtId="41" fontId="16" fillId="0" borderId="58" xfId="0" applyNumberFormat="1" applyFont="1" applyFill="1" applyBorder="1" applyAlignment="1">
      <alignment horizontal="center" vertical="center"/>
    </xf>
    <xf numFmtId="41" fontId="16" fillId="0" borderId="59" xfId="0" applyNumberFormat="1" applyFont="1" applyFill="1" applyBorder="1" applyAlignment="1">
      <alignment horizontal="center" vertical="center"/>
    </xf>
    <xf numFmtId="41" fontId="15" fillId="0" borderId="71" xfId="1" applyFont="1" applyFill="1" applyBorder="1" applyAlignment="1">
      <alignment horizontal="center" vertical="center"/>
    </xf>
    <xf numFmtId="41" fontId="16" fillId="0" borderId="72" xfId="1" applyNumberFormat="1" applyFont="1" applyFill="1" applyBorder="1" applyAlignment="1">
      <alignment horizontal="center" vertical="center"/>
    </xf>
    <xf numFmtId="41" fontId="16" fillId="0" borderId="73" xfId="1" applyNumberFormat="1" applyFont="1" applyFill="1" applyBorder="1" applyAlignment="1">
      <alignment horizontal="center" vertical="center"/>
    </xf>
    <xf numFmtId="41" fontId="16" fillId="2" borderId="60" xfId="0" applyNumberFormat="1" applyFont="1" applyFill="1" applyBorder="1" applyAlignment="1">
      <alignment horizontal="center" vertical="center"/>
    </xf>
    <xf numFmtId="41" fontId="16" fillId="0" borderId="74" xfId="1" applyNumberFormat="1" applyFont="1" applyFill="1" applyBorder="1" applyAlignment="1">
      <alignment horizontal="center" vertical="center"/>
    </xf>
    <xf numFmtId="41" fontId="16" fillId="0" borderId="75" xfId="1" applyNumberFormat="1" applyFont="1" applyFill="1" applyBorder="1" applyAlignment="1">
      <alignment horizontal="center" vertical="center"/>
    </xf>
    <xf numFmtId="41" fontId="16" fillId="0" borderId="75" xfId="1" applyFont="1" applyFill="1" applyBorder="1" applyAlignment="1">
      <alignment horizontal="center" vertical="center"/>
    </xf>
    <xf numFmtId="41" fontId="16" fillId="0" borderId="76" xfId="1" applyFont="1" applyFill="1" applyBorder="1" applyAlignment="1">
      <alignment horizontal="center" vertical="center"/>
    </xf>
    <xf numFmtId="41" fontId="16" fillId="2" borderId="71" xfId="1" applyNumberFormat="1" applyFont="1" applyFill="1" applyBorder="1" applyAlignment="1">
      <alignment horizontal="center" vertical="center"/>
    </xf>
    <xf numFmtId="41" fontId="15" fillId="2" borderId="39" xfId="1" applyFont="1" applyFill="1" applyBorder="1" applyAlignment="1">
      <alignment horizontal="center" vertical="center"/>
    </xf>
    <xf numFmtId="41" fontId="16" fillId="0" borderId="76" xfId="1" applyNumberFormat="1" applyFont="1" applyFill="1" applyBorder="1" applyAlignment="1">
      <alignment horizontal="center" vertical="center"/>
    </xf>
    <xf numFmtId="41" fontId="16" fillId="2" borderId="71" xfId="0" applyNumberFormat="1" applyFont="1" applyFill="1" applyBorder="1" applyAlignment="1">
      <alignment horizontal="center" vertical="center"/>
    </xf>
    <xf numFmtId="41" fontId="16" fillId="2" borderId="39" xfId="0" applyNumberFormat="1" applyFont="1" applyFill="1" applyBorder="1" applyAlignment="1">
      <alignment horizontal="center" vertical="center"/>
    </xf>
    <xf numFmtId="41" fontId="15" fillId="0" borderId="60" xfId="1" applyFont="1" applyFill="1" applyBorder="1" applyAlignment="1">
      <alignment horizontal="center" vertical="center"/>
    </xf>
    <xf numFmtId="41" fontId="16" fillId="0" borderId="77" xfId="1" applyNumberFormat="1" applyFont="1" applyFill="1" applyBorder="1" applyAlignment="1">
      <alignment horizontal="center" vertical="center"/>
    </xf>
    <xf numFmtId="41" fontId="16" fillId="2" borderId="78" xfId="0" applyNumberFormat="1" applyFont="1" applyFill="1" applyBorder="1" applyAlignment="1">
      <alignment horizontal="center" vertical="center"/>
    </xf>
    <xf numFmtId="41" fontId="15" fillId="3" borderId="40" xfId="1" applyNumberFormat="1" applyFont="1" applyFill="1" applyBorder="1" applyAlignment="1">
      <alignment horizontal="center" vertical="center"/>
    </xf>
    <xf numFmtId="41" fontId="15" fillId="3" borderId="41" xfId="1" applyNumberFormat="1" applyFont="1" applyFill="1" applyBorder="1" applyAlignment="1">
      <alignment horizontal="center" vertical="center"/>
    </xf>
    <xf numFmtId="41" fontId="15" fillId="3" borderId="39" xfId="1" applyNumberFormat="1" applyFont="1" applyFill="1" applyBorder="1" applyAlignment="1">
      <alignment horizontal="center" vertical="center"/>
    </xf>
    <xf numFmtId="41" fontId="15" fillId="3" borderId="42" xfId="1" applyNumberFormat="1" applyFont="1" applyFill="1" applyBorder="1" applyAlignment="1">
      <alignment horizontal="center" vertical="center"/>
    </xf>
    <xf numFmtId="41" fontId="15" fillId="3" borderId="80" xfId="1" applyNumberFormat="1" applyFont="1" applyFill="1" applyBorder="1" applyAlignment="1">
      <alignment horizontal="center" vertical="center"/>
    </xf>
    <xf numFmtId="41" fontId="15" fillId="3" borderId="36" xfId="1" applyNumberFormat="1" applyFont="1" applyFill="1" applyBorder="1" applyAlignment="1">
      <alignment horizontal="center" vertical="center"/>
    </xf>
    <xf numFmtId="41" fontId="15" fillId="3" borderId="32" xfId="1" applyNumberFormat="1" applyFont="1" applyFill="1" applyBorder="1" applyAlignment="1">
      <alignment horizontal="center" vertical="center"/>
    </xf>
    <xf numFmtId="41" fontId="17" fillId="0" borderId="0" xfId="1" applyFont="1" applyBorder="1"/>
    <xf numFmtId="0" fontId="18" fillId="0" borderId="81" xfId="0" applyFont="1" applyBorder="1" applyAlignment="1"/>
    <xf numFmtId="0" fontId="19" fillId="0" borderId="81" xfId="0" applyFont="1" applyBorder="1" applyAlignment="1">
      <alignment horizontal="right" vertical="center"/>
    </xf>
    <xf numFmtId="176" fontId="20" fillId="0" borderId="0" xfId="0" applyNumberFormat="1" applyFont="1" applyBorder="1" applyAlignment="1"/>
    <xf numFmtId="0" fontId="20" fillId="0" borderId="81" xfId="0" applyFont="1" applyBorder="1" applyAlignment="1"/>
    <xf numFmtId="0" fontId="18" fillId="0" borderId="82" xfId="0" applyFont="1" applyBorder="1" applyAlignment="1"/>
    <xf numFmtId="0" fontId="21" fillId="0" borderId="0" xfId="0" applyFont="1" applyAlignment="1"/>
    <xf numFmtId="0" fontId="21" fillId="0" borderId="0" xfId="0" applyFont="1"/>
    <xf numFmtId="0" fontId="18" fillId="0" borderId="0" xfId="0" applyFont="1" applyBorder="1" applyAlignment="1"/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/>
    <xf numFmtId="0" fontId="18" fillId="0" borderId="83" xfId="0" applyFont="1" applyBorder="1" applyAlignment="1"/>
    <xf numFmtId="0" fontId="21" fillId="0" borderId="83" xfId="0" applyFont="1" applyBorder="1"/>
    <xf numFmtId="41" fontId="15" fillId="0" borderId="2" xfId="1" applyFont="1" applyFill="1" applyBorder="1" applyAlignment="1">
      <alignment horizontal="center" vertical="center"/>
    </xf>
    <xf numFmtId="41" fontId="15" fillId="0" borderId="9" xfId="1" applyFont="1" applyFill="1" applyBorder="1" applyAlignment="1">
      <alignment horizontal="center" vertical="center"/>
    </xf>
    <xf numFmtId="41" fontId="15" fillId="0" borderId="19" xfId="1" applyFont="1" applyFill="1" applyBorder="1" applyAlignment="1">
      <alignment horizontal="center" vertical="center"/>
    </xf>
    <xf numFmtId="41" fontId="15" fillId="0" borderId="66" xfId="1" applyFont="1" applyFill="1" applyBorder="1" applyAlignment="1">
      <alignment horizontal="center" vertical="center"/>
    </xf>
    <xf numFmtId="41" fontId="15" fillId="3" borderId="79" xfId="1" applyFont="1" applyFill="1" applyBorder="1" applyAlignment="1">
      <alignment horizontal="center" vertical="center"/>
    </xf>
    <xf numFmtId="41" fontId="15" fillId="3" borderId="35" xfId="1" applyFont="1" applyFill="1" applyBorder="1" applyAlignment="1">
      <alignment horizontal="center" vertical="center"/>
    </xf>
    <xf numFmtId="41" fontId="15" fillId="0" borderId="45" xfId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28" xfId="0" applyFont="1" applyFill="1" applyBorder="1" applyAlignment="1"/>
    <xf numFmtId="0" fontId="13" fillId="0" borderId="1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/>
    <xf numFmtId="0" fontId="9" fillId="0" borderId="1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7" fillId="0" borderId="2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19" xfId="2" applyFont="1" applyFill="1" applyBorder="1" applyAlignment="1">
      <alignment horizontal="center" vertical="center" wrapText="1"/>
    </xf>
    <xf numFmtId="0" fontId="9" fillId="0" borderId="24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20" xfId="2" applyFont="1" applyFill="1" applyBorder="1" applyAlignment="1">
      <alignment horizontal="center" vertical="center" wrapText="1"/>
    </xf>
    <xf numFmtId="0" fontId="10" fillId="0" borderId="25" xfId="2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27" xfId="0" applyFont="1" applyFill="1" applyBorder="1" applyAlignment="1"/>
  </cellXfs>
  <cellStyles count="3">
    <cellStyle name="쉼표 [0]" xfId="1" builtinId="6"/>
    <cellStyle name="표준" xfId="0" builtinId="0"/>
    <cellStyle name="표준_운수실적5월(1)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view="pageBreakPreview" zoomScale="120" zoomScaleSheetLayoutView="120" workbookViewId="0">
      <pane xSplit="5" ySplit="7" topLeftCell="F8" activePane="bottomRight" state="frozen"/>
      <selection pane="topRight" activeCell="F1" sqref="F1"/>
      <selection pane="bottomLeft" activeCell="A7" sqref="A7"/>
      <selection pane="bottomRight" activeCell="C2" sqref="C2"/>
    </sheetView>
  </sheetViews>
  <sheetFormatPr defaultRowHeight="11.25"/>
  <cols>
    <col min="1" max="1" width="2.44140625" style="108" customWidth="1"/>
    <col min="2" max="2" width="4" style="108" customWidth="1"/>
    <col min="3" max="3" width="4.33203125" style="108" customWidth="1"/>
    <col min="4" max="4" width="5.6640625" style="108" customWidth="1"/>
    <col min="5" max="5" width="5.77734375" style="108" customWidth="1"/>
    <col min="6" max="7" width="5.6640625" style="108" customWidth="1"/>
    <col min="8" max="8" width="4" style="108" customWidth="1"/>
    <col min="9" max="9" width="5.6640625" style="108" customWidth="1"/>
    <col min="10" max="10" width="4.21875" style="113" customWidth="1"/>
    <col min="11" max="11" width="5.109375" style="108" customWidth="1"/>
    <col min="12" max="12" width="4.21875" style="108" customWidth="1"/>
    <col min="13" max="14" width="5" style="108" customWidth="1"/>
    <col min="15" max="15" width="4.5546875" style="108" customWidth="1"/>
    <col min="16" max="16" width="4.33203125" style="108" customWidth="1"/>
    <col min="17" max="17" width="5" style="108" customWidth="1"/>
    <col min="18" max="18" width="4.33203125" style="108" customWidth="1"/>
    <col min="19" max="19" width="5.77734375" style="108" customWidth="1"/>
    <col min="20" max="21" width="5" style="108" customWidth="1"/>
    <col min="22" max="22" width="6.33203125" style="108" customWidth="1"/>
    <col min="23" max="16384" width="8.88671875" style="108"/>
  </cols>
  <sheetData>
    <row r="1" spans="1:22" s="1" customFormat="1" ht="15.75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</row>
    <row r="2" spans="1:22" s="1" customFormat="1" ht="12" customHeight="1" thickBot="1">
      <c r="B2" s="2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151" t="s">
        <v>1</v>
      </c>
      <c r="U2" s="152"/>
      <c r="V2" s="152"/>
    </row>
    <row r="3" spans="1:22" s="6" customFormat="1" ht="14.25" customHeight="1" thickBot="1">
      <c r="A3" s="153" t="s">
        <v>2</v>
      </c>
      <c r="B3" s="157" t="s">
        <v>3</v>
      </c>
      <c r="C3" s="161" t="s">
        <v>4</v>
      </c>
      <c r="D3" s="165" t="s">
        <v>5</v>
      </c>
      <c r="E3" s="165"/>
      <c r="F3" s="165"/>
      <c r="G3" s="165"/>
      <c r="H3" s="165"/>
      <c r="I3" s="166"/>
      <c r="J3" s="166"/>
      <c r="K3" s="4"/>
      <c r="L3" s="5"/>
      <c r="M3" s="167" t="s">
        <v>6</v>
      </c>
      <c r="N3" s="167"/>
      <c r="O3" s="167"/>
      <c r="P3" s="167"/>
      <c r="Q3" s="167"/>
      <c r="R3" s="167"/>
      <c r="S3" s="167"/>
      <c r="T3" s="167"/>
      <c r="U3" s="167"/>
      <c r="V3" s="168"/>
    </row>
    <row r="4" spans="1:22" s="6" customFormat="1" ht="12.75" customHeight="1" thickBot="1">
      <c r="A4" s="154"/>
      <c r="B4" s="158"/>
      <c r="C4" s="162"/>
      <c r="D4" s="133" t="s">
        <v>7</v>
      </c>
      <c r="E4" s="122" t="s">
        <v>8</v>
      </c>
      <c r="F4" s="169"/>
      <c r="G4" s="169"/>
      <c r="H4" s="169"/>
      <c r="I4" s="169"/>
      <c r="J4" s="169"/>
      <c r="K4" s="170"/>
      <c r="L4" s="171"/>
      <c r="M4" s="130" t="s">
        <v>9</v>
      </c>
      <c r="N4" s="133" t="s">
        <v>10</v>
      </c>
      <c r="O4" s="144" t="s">
        <v>11</v>
      </c>
      <c r="P4" s="147" t="s">
        <v>12</v>
      </c>
      <c r="Q4" s="133" t="s">
        <v>13</v>
      </c>
      <c r="R4" s="147" t="s">
        <v>14</v>
      </c>
      <c r="S4" s="133" t="s">
        <v>15</v>
      </c>
      <c r="T4" s="133"/>
      <c r="U4" s="121" t="s">
        <v>16</v>
      </c>
      <c r="V4" s="124" t="s">
        <v>17</v>
      </c>
    </row>
    <row r="5" spans="1:22" s="6" customFormat="1" ht="12.75" customHeight="1">
      <c r="A5" s="154"/>
      <c r="B5" s="158"/>
      <c r="C5" s="162"/>
      <c r="D5" s="121"/>
      <c r="E5" s="124" t="s">
        <v>18</v>
      </c>
      <c r="F5" s="130" t="s">
        <v>19</v>
      </c>
      <c r="G5" s="133" t="s">
        <v>20</v>
      </c>
      <c r="H5" s="121" t="s">
        <v>21</v>
      </c>
      <c r="I5" s="136"/>
      <c r="J5" s="137"/>
      <c r="K5" s="138"/>
      <c r="L5" s="139"/>
      <c r="M5" s="130"/>
      <c r="N5" s="133"/>
      <c r="O5" s="144"/>
      <c r="P5" s="147"/>
      <c r="Q5" s="133"/>
      <c r="R5" s="147"/>
      <c r="S5" s="149"/>
      <c r="T5" s="149"/>
      <c r="U5" s="121"/>
      <c r="V5" s="125"/>
    </row>
    <row r="6" spans="1:22" s="6" customFormat="1" ht="12.75" customHeight="1">
      <c r="A6" s="155"/>
      <c r="B6" s="159"/>
      <c r="C6" s="163"/>
      <c r="D6" s="122"/>
      <c r="E6" s="128"/>
      <c r="F6" s="131"/>
      <c r="G6" s="134"/>
      <c r="H6" s="140" t="s">
        <v>22</v>
      </c>
      <c r="I6" s="121" t="s">
        <v>23</v>
      </c>
      <c r="J6" s="142"/>
      <c r="K6" s="136" t="s">
        <v>24</v>
      </c>
      <c r="L6" s="139"/>
      <c r="M6" s="131"/>
      <c r="N6" s="134"/>
      <c r="O6" s="145"/>
      <c r="P6" s="148"/>
      <c r="Q6" s="134"/>
      <c r="R6" s="148"/>
      <c r="S6" s="134" t="s">
        <v>25</v>
      </c>
      <c r="T6" s="134" t="s">
        <v>26</v>
      </c>
      <c r="U6" s="122"/>
      <c r="V6" s="126"/>
    </row>
    <row r="7" spans="1:22" s="6" customFormat="1" ht="18" customHeight="1" thickBot="1">
      <c r="A7" s="156"/>
      <c r="B7" s="160"/>
      <c r="C7" s="164"/>
      <c r="D7" s="123"/>
      <c r="E7" s="129"/>
      <c r="F7" s="132"/>
      <c r="G7" s="135"/>
      <c r="H7" s="141"/>
      <c r="I7" s="7" t="s">
        <v>27</v>
      </c>
      <c r="J7" s="8" t="s">
        <v>28</v>
      </c>
      <c r="K7" s="9" t="s">
        <v>24</v>
      </c>
      <c r="L7" s="10" t="s">
        <v>29</v>
      </c>
      <c r="M7" s="172"/>
      <c r="N7" s="143"/>
      <c r="O7" s="146"/>
      <c r="P7" s="143"/>
      <c r="Q7" s="143"/>
      <c r="R7" s="143"/>
      <c r="S7" s="141"/>
      <c r="T7" s="141"/>
      <c r="U7" s="123"/>
      <c r="V7" s="127"/>
    </row>
    <row r="8" spans="1:22" s="20" customFormat="1" ht="15" customHeight="1" thickTop="1" thickBot="1">
      <c r="A8" s="11" t="s">
        <v>30</v>
      </c>
      <c r="B8" s="12" t="s">
        <v>31</v>
      </c>
      <c r="C8" s="13">
        <v>65</v>
      </c>
      <c r="D8" s="14">
        <v>7393</v>
      </c>
      <c r="E8" s="15">
        <f t="shared" ref="E8:E39" si="0">SUM(F8:L8)</f>
        <v>7393</v>
      </c>
      <c r="F8" s="16">
        <v>0</v>
      </c>
      <c r="G8" s="17">
        <v>3224</v>
      </c>
      <c r="H8" s="17">
        <v>0</v>
      </c>
      <c r="I8" s="14">
        <v>3928</v>
      </c>
      <c r="J8" s="17">
        <v>51</v>
      </c>
      <c r="K8" s="17">
        <v>190</v>
      </c>
      <c r="L8" s="18">
        <v>0</v>
      </c>
      <c r="M8" s="16">
        <v>152</v>
      </c>
      <c r="N8" s="17">
        <v>1065</v>
      </c>
      <c r="O8" s="17">
        <v>66</v>
      </c>
      <c r="P8" s="17">
        <v>68</v>
      </c>
      <c r="Q8" s="17">
        <v>822</v>
      </c>
      <c r="R8" s="17">
        <v>62</v>
      </c>
      <c r="S8" s="17">
        <v>17261</v>
      </c>
      <c r="T8" s="17">
        <v>375</v>
      </c>
      <c r="U8" s="14">
        <v>404</v>
      </c>
      <c r="V8" s="19">
        <f>SUM(M8:U8)</f>
        <v>20275</v>
      </c>
    </row>
    <row r="9" spans="1:22" s="20" customFormat="1" ht="15" customHeight="1" thickBot="1">
      <c r="A9" s="21" t="s">
        <v>32</v>
      </c>
      <c r="B9" s="22" t="s">
        <v>33</v>
      </c>
      <c r="C9" s="23">
        <v>33</v>
      </c>
      <c r="D9" s="24">
        <v>2511</v>
      </c>
      <c r="E9" s="15">
        <f t="shared" si="0"/>
        <v>2511</v>
      </c>
      <c r="F9" s="25">
        <v>22</v>
      </c>
      <c r="G9" s="26">
        <v>1825</v>
      </c>
      <c r="H9" s="26">
        <v>0</v>
      </c>
      <c r="I9" s="24">
        <v>496</v>
      </c>
      <c r="J9" s="26">
        <v>2</v>
      </c>
      <c r="K9" s="26">
        <v>158</v>
      </c>
      <c r="L9" s="27">
        <v>8</v>
      </c>
      <c r="M9" s="25">
        <v>70</v>
      </c>
      <c r="N9" s="26">
        <v>348</v>
      </c>
      <c r="O9" s="26">
        <v>24</v>
      </c>
      <c r="P9" s="26">
        <v>36</v>
      </c>
      <c r="Q9" s="26">
        <v>304</v>
      </c>
      <c r="R9" s="26">
        <v>31</v>
      </c>
      <c r="S9" s="26">
        <v>5760</v>
      </c>
      <c r="T9" s="26">
        <v>16</v>
      </c>
      <c r="U9" s="24">
        <v>111</v>
      </c>
      <c r="V9" s="28">
        <f t="shared" ref="V9:V56" si="1">SUM(M9:U9)</f>
        <v>6700</v>
      </c>
    </row>
    <row r="10" spans="1:22" s="20" customFormat="1" ht="15" customHeight="1" thickBot="1">
      <c r="A10" s="21" t="s">
        <v>34</v>
      </c>
      <c r="B10" s="22" t="s">
        <v>33</v>
      </c>
      <c r="C10" s="23">
        <v>26</v>
      </c>
      <c r="D10" s="24">
        <v>1531</v>
      </c>
      <c r="E10" s="15">
        <f t="shared" si="0"/>
        <v>1531</v>
      </c>
      <c r="F10" s="25">
        <v>0</v>
      </c>
      <c r="G10" s="26">
        <v>965</v>
      </c>
      <c r="H10" s="26">
        <v>0</v>
      </c>
      <c r="I10" s="24">
        <v>520</v>
      </c>
      <c r="J10" s="26">
        <v>13</v>
      </c>
      <c r="K10" s="26">
        <v>33</v>
      </c>
      <c r="L10" s="27">
        <v>0</v>
      </c>
      <c r="M10" s="25">
        <v>46</v>
      </c>
      <c r="N10" s="26">
        <v>121</v>
      </c>
      <c r="O10" s="26">
        <v>26</v>
      </c>
      <c r="P10" s="26">
        <v>26</v>
      </c>
      <c r="Q10" s="26">
        <v>139</v>
      </c>
      <c r="R10" s="26">
        <v>7</v>
      </c>
      <c r="S10" s="26">
        <v>3850</v>
      </c>
      <c r="T10" s="26">
        <v>15</v>
      </c>
      <c r="U10" s="24">
        <v>21</v>
      </c>
      <c r="V10" s="28">
        <f t="shared" si="1"/>
        <v>4251</v>
      </c>
    </row>
    <row r="11" spans="1:22" s="20" customFormat="1" ht="15" customHeight="1" thickBot="1">
      <c r="A11" s="21" t="s">
        <v>35</v>
      </c>
      <c r="B11" s="22" t="s">
        <v>33</v>
      </c>
      <c r="C11" s="23">
        <v>41</v>
      </c>
      <c r="D11" s="24">
        <v>2240</v>
      </c>
      <c r="E11" s="15">
        <f t="shared" si="0"/>
        <v>2240</v>
      </c>
      <c r="F11" s="25">
        <v>175</v>
      </c>
      <c r="G11" s="26">
        <v>1727</v>
      </c>
      <c r="H11" s="26">
        <v>4</v>
      </c>
      <c r="I11" s="24">
        <v>270</v>
      </c>
      <c r="J11" s="26">
        <v>39</v>
      </c>
      <c r="K11" s="26">
        <v>25</v>
      </c>
      <c r="L11" s="27">
        <v>0</v>
      </c>
      <c r="M11" s="25">
        <v>79</v>
      </c>
      <c r="N11" s="26">
        <v>255</v>
      </c>
      <c r="O11" s="26">
        <v>25</v>
      </c>
      <c r="P11" s="26">
        <v>35</v>
      </c>
      <c r="Q11" s="26">
        <v>150</v>
      </c>
      <c r="R11" s="26">
        <v>28</v>
      </c>
      <c r="S11" s="26">
        <v>5222</v>
      </c>
      <c r="T11" s="26">
        <v>124</v>
      </c>
      <c r="U11" s="24">
        <v>48</v>
      </c>
      <c r="V11" s="28">
        <f t="shared" si="1"/>
        <v>5966</v>
      </c>
    </row>
    <row r="12" spans="1:22" s="20" customFormat="1" ht="15" customHeight="1" thickBot="1">
      <c r="A12" s="21" t="s">
        <v>36</v>
      </c>
      <c r="B12" s="22" t="s">
        <v>33</v>
      </c>
      <c r="C12" s="23">
        <v>10</v>
      </c>
      <c r="D12" s="29">
        <v>1044</v>
      </c>
      <c r="E12" s="15">
        <f t="shared" si="0"/>
        <v>1044</v>
      </c>
      <c r="F12" s="30">
        <v>25</v>
      </c>
      <c r="G12" s="31">
        <v>774</v>
      </c>
      <c r="H12" s="31">
        <v>0</v>
      </c>
      <c r="I12" s="29">
        <v>190</v>
      </c>
      <c r="J12" s="31">
        <v>26</v>
      </c>
      <c r="K12" s="31">
        <v>29</v>
      </c>
      <c r="L12" s="32">
        <v>0</v>
      </c>
      <c r="M12" s="30">
        <v>18</v>
      </c>
      <c r="N12" s="31">
        <v>137</v>
      </c>
      <c r="O12" s="31">
        <v>9</v>
      </c>
      <c r="P12" s="31">
        <v>6</v>
      </c>
      <c r="Q12" s="31">
        <v>131</v>
      </c>
      <c r="R12" s="31">
        <v>8</v>
      </c>
      <c r="S12" s="31">
        <v>2406</v>
      </c>
      <c r="T12" s="31">
        <v>6</v>
      </c>
      <c r="U12" s="29">
        <v>25</v>
      </c>
      <c r="V12" s="28">
        <f t="shared" si="1"/>
        <v>2746</v>
      </c>
    </row>
    <row r="13" spans="1:22" s="20" customFormat="1" ht="15" customHeight="1" thickBot="1">
      <c r="A13" s="21" t="s">
        <v>37</v>
      </c>
      <c r="B13" s="22" t="s">
        <v>38</v>
      </c>
      <c r="C13" s="23">
        <v>13</v>
      </c>
      <c r="D13" s="24">
        <v>1016</v>
      </c>
      <c r="E13" s="15">
        <f t="shared" si="0"/>
        <v>1016</v>
      </c>
      <c r="F13" s="25">
        <v>0</v>
      </c>
      <c r="G13" s="26">
        <v>704</v>
      </c>
      <c r="H13" s="26">
        <v>0</v>
      </c>
      <c r="I13" s="24">
        <v>300</v>
      </c>
      <c r="J13" s="26">
        <v>0</v>
      </c>
      <c r="K13" s="26">
        <v>12</v>
      </c>
      <c r="L13" s="27">
        <v>0</v>
      </c>
      <c r="M13" s="25">
        <v>18</v>
      </c>
      <c r="N13" s="26">
        <v>69</v>
      </c>
      <c r="O13" s="26">
        <v>13</v>
      </c>
      <c r="P13" s="26">
        <v>13</v>
      </c>
      <c r="Q13" s="26">
        <v>105</v>
      </c>
      <c r="R13" s="26">
        <v>13</v>
      </c>
      <c r="S13" s="26">
        <v>2429</v>
      </c>
      <c r="T13" s="26">
        <v>8</v>
      </c>
      <c r="U13" s="24">
        <v>29</v>
      </c>
      <c r="V13" s="28">
        <f t="shared" si="1"/>
        <v>2697</v>
      </c>
    </row>
    <row r="14" spans="1:22" s="20" customFormat="1" ht="15" customHeight="1" thickBot="1">
      <c r="A14" s="21" t="s">
        <v>39</v>
      </c>
      <c r="B14" s="22" t="s">
        <v>33</v>
      </c>
      <c r="C14" s="23">
        <v>8</v>
      </c>
      <c r="D14" s="24">
        <v>753</v>
      </c>
      <c r="E14" s="15">
        <f t="shared" si="0"/>
        <v>753</v>
      </c>
      <c r="F14" s="25">
        <v>0</v>
      </c>
      <c r="G14" s="26">
        <v>655</v>
      </c>
      <c r="H14" s="26">
        <v>0</v>
      </c>
      <c r="I14" s="24">
        <v>73</v>
      </c>
      <c r="J14" s="26">
        <v>22</v>
      </c>
      <c r="K14" s="26">
        <v>0</v>
      </c>
      <c r="L14" s="27">
        <v>3</v>
      </c>
      <c r="M14" s="25">
        <v>21</v>
      </c>
      <c r="N14" s="26">
        <v>81</v>
      </c>
      <c r="O14" s="26">
        <v>6</v>
      </c>
      <c r="P14" s="26">
        <v>6</v>
      </c>
      <c r="Q14" s="26">
        <v>64</v>
      </c>
      <c r="R14" s="26">
        <v>6</v>
      </c>
      <c r="S14" s="26">
        <v>1679</v>
      </c>
      <c r="T14" s="26">
        <v>13</v>
      </c>
      <c r="U14" s="24">
        <v>11</v>
      </c>
      <c r="V14" s="28">
        <f t="shared" si="1"/>
        <v>1887</v>
      </c>
    </row>
    <row r="15" spans="1:22" s="20" customFormat="1" ht="15" customHeight="1">
      <c r="A15" s="120" t="s">
        <v>40</v>
      </c>
      <c r="B15" s="33" t="s">
        <v>33</v>
      </c>
      <c r="C15" s="34">
        <v>69</v>
      </c>
      <c r="D15" s="35">
        <v>11179</v>
      </c>
      <c r="E15" s="36">
        <f t="shared" si="0"/>
        <v>11039</v>
      </c>
      <c r="F15" s="37">
        <v>3895</v>
      </c>
      <c r="G15" s="38">
        <v>5629</v>
      </c>
      <c r="H15" s="39">
        <v>0</v>
      </c>
      <c r="I15" s="40">
        <v>1126</v>
      </c>
      <c r="J15" s="38">
        <v>66</v>
      </c>
      <c r="K15" s="38">
        <v>323</v>
      </c>
      <c r="L15" s="41">
        <v>0</v>
      </c>
      <c r="M15" s="37">
        <v>218</v>
      </c>
      <c r="N15" s="38">
        <v>1438</v>
      </c>
      <c r="O15" s="38">
        <v>67</v>
      </c>
      <c r="P15" s="38">
        <v>61</v>
      </c>
      <c r="Q15" s="38">
        <v>870</v>
      </c>
      <c r="R15" s="38">
        <v>71</v>
      </c>
      <c r="S15" s="38">
        <v>19047</v>
      </c>
      <c r="T15" s="38">
        <v>642</v>
      </c>
      <c r="U15" s="35">
        <v>674</v>
      </c>
      <c r="V15" s="42">
        <f>SUM(M15:U15)</f>
        <v>23088</v>
      </c>
    </row>
    <row r="16" spans="1:22" s="20" customFormat="1" ht="15" customHeight="1">
      <c r="A16" s="115"/>
      <c r="B16" s="43" t="s">
        <v>41</v>
      </c>
      <c r="C16" s="44">
        <v>3</v>
      </c>
      <c r="D16" s="45">
        <v>140</v>
      </c>
      <c r="E16" s="36">
        <f t="shared" si="0"/>
        <v>150</v>
      </c>
      <c r="F16" s="46">
        <v>149</v>
      </c>
      <c r="G16" s="47">
        <v>0</v>
      </c>
      <c r="H16" s="47">
        <v>0</v>
      </c>
      <c r="I16" s="45">
        <v>1</v>
      </c>
      <c r="J16" s="47">
        <v>0</v>
      </c>
      <c r="K16" s="47">
        <v>0</v>
      </c>
      <c r="L16" s="48">
        <v>0</v>
      </c>
      <c r="M16" s="46">
        <v>5</v>
      </c>
      <c r="N16" s="47">
        <v>26</v>
      </c>
      <c r="O16" s="47">
        <v>4</v>
      </c>
      <c r="P16" s="47">
        <v>2</v>
      </c>
      <c r="Q16" s="47">
        <v>7</v>
      </c>
      <c r="R16" s="47">
        <v>4</v>
      </c>
      <c r="S16" s="47">
        <v>249</v>
      </c>
      <c r="T16" s="47">
        <v>2</v>
      </c>
      <c r="U16" s="45">
        <v>5</v>
      </c>
      <c r="V16" s="49">
        <f t="shared" si="1"/>
        <v>304</v>
      </c>
    </row>
    <row r="17" spans="1:22" s="20" customFormat="1" ht="15" customHeight="1">
      <c r="A17" s="115"/>
      <c r="B17" s="43" t="s">
        <v>42</v>
      </c>
      <c r="C17" s="44">
        <v>14</v>
      </c>
      <c r="D17" s="45">
        <v>1548</v>
      </c>
      <c r="E17" s="36">
        <f t="shared" si="0"/>
        <v>1594</v>
      </c>
      <c r="F17" s="46">
        <v>1563</v>
      </c>
      <c r="G17" s="47">
        <v>31</v>
      </c>
      <c r="H17" s="47">
        <v>0</v>
      </c>
      <c r="I17" s="45">
        <v>0</v>
      </c>
      <c r="J17" s="47">
        <v>0</v>
      </c>
      <c r="K17" s="47">
        <v>0</v>
      </c>
      <c r="L17" s="48">
        <v>0</v>
      </c>
      <c r="M17" s="46">
        <v>14</v>
      </c>
      <c r="N17" s="47">
        <v>283</v>
      </c>
      <c r="O17" s="47">
        <v>6</v>
      </c>
      <c r="P17" s="47">
        <v>5</v>
      </c>
      <c r="Q17" s="47">
        <v>110</v>
      </c>
      <c r="R17" s="47">
        <v>6</v>
      </c>
      <c r="S17" s="47">
        <v>2287</v>
      </c>
      <c r="T17" s="47">
        <v>6</v>
      </c>
      <c r="U17" s="45">
        <v>75</v>
      </c>
      <c r="V17" s="49">
        <f t="shared" si="1"/>
        <v>2792</v>
      </c>
    </row>
    <row r="18" spans="1:22" s="20" customFormat="1" ht="15" customHeight="1" thickBot="1">
      <c r="A18" s="115"/>
      <c r="B18" s="50" t="s">
        <v>43</v>
      </c>
      <c r="C18" s="51">
        <v>5</v>
      </c>
      <c r="D18" s="52">
        <v>888</v>
      </c>
      <c r="E18" s="36">
        <f t="shared" si="0"/>
        <v>892</v>
      </c>
      <c r="F18" s="53">
        <v>892</v>
      </c>
      <c r="G18" s="54">
        <v>0</v>
      </c>
      <c r="H18" s="54">
        <v>0</v>
      </c>
      <c r="I18" s="52">
        <v>0</v>
      </c>
      <c r="J18" s="54">
        <v>0</v>
      </c>
      <c r="K18" s="54">
        <v>0</v>
      </c>
      <c r="L18" s="55">
        <v>0</v>
      </c>
      <c r="M18" s="53">
        <v>26</v>
      </c>
      <c r="N18" s="54">
        <v>299</v>
      </c>
      <c r="O18" s="54">
        <v>10</v>
      </c>
      <c r="P18" s="54">
        <v>6</v>
      </c>
      <c r="Q18" s="54">
        <v>181</v>
      </c>
      <c r="R18" s="54">
        <v>1</v>
      </c>
      <c r="S18" s="54">
        <v>1260</v>
      </c>
      <c r="T18" s="54">
        <v>0</v>
      </c>
      <c r="U18" s="52">
        <v>11</v>
      </c>
      <c r="V18" s="56">
        <f t="shared" si="1"/>
        <v>1794</v>
      </c>
    </row>
    <row r="19" spans="1:22" s="20" customFormat="1" ht="15" customHeight="1" thickBot="1">
      <c r="A19" s="117"/>
      <c r="B19" s="57" t="s">
        <v>17</v>
      </c>
      <c r="C19" s="58">
        <f>SUM(C15:C18)</f>
        <v>91</v>
      </c>
      <c r="D19" s="59">
        <f>SUM(D15:D18)</f>
        <v>13755</v>
      </c>
      <c r="E19" s="28">
        <f t="shared" si="0"/>
        <v>13675</v>
      </c>
      <c r="F19" s="60">
        <f t="shared" ref="F19:U19" si="2">SUM(F15:F18)</f>
        <v>6499</v>
      </c>
      <c r="G19" s="61">
        <f t="shared" si="2"/>
        <v>5660</v>
      </c>
      <c r="H19" s="61">
        <f t="shared" si="2"/>
        <v>0</v>
      </c>
      <c r="I19" s="61">
        <f t="shared" si="2"/>
        <v>1127</v>
      </c>
      <c r="J19" s="61">
        <f>SUM(J15:J18)</f>
        <v>66</v>
      </c>
      <c r="K19" s="61">
        <f>SUM(K15:K18)</f>
        <v>323</v>
      </c>
      <c r="L19" s="62">
        <f>SUM(L15:L18)</f>
        <v>0</v>
      </c>
      <c r="M19" s="60">
        <f t="shared" si="2"/>
        <v>263</v>
      </c>
      <c r="N19" s="61">
        <f t="shared" si="2"/>
        <v>2046</v>
      </c>
      <c r="O19" s="61">
        <f t="shared" si="2"/>
        <v>87</v>
      </c>
      <c r="P19" s="61">
        <f t="shared" si="2"/>
        <v>74</v>
      </c>
      <c r="Q19" s="61">
        <f t="shared" si="2"/>
        <v>1168</v>
      </c>
      <c r="R19" s="61">
        <f t="shared" si="2"/>
        <v>82</v>
      </c>
      <c r="S19" s="61">
        <f t="shared" si="2"/>
        <v>22843</v>
      </c>
      <c r="T19" s="61">
        <f t="shared" si="2"/>
        <v>650</v>
      </c>
      <c r="U19" s="59">
        <f t="shared" si="2"/>
        <v>765</v>
      </c>
      <c r="V19" s="28">
        <f>SUM(M19:U19)</f>
        <v>27978</v>
      </c>
    </row>
    <row r="20" spans="1:22" s="20" customFormat="1" ht="15" customHeight="1">
      <c r="A20" s="114" t="s">
        <v>44</v>
      </c>
      <c r="B20" s="63" t="s">
        <v>45</v>
      </c>
      <c r="C20" s="64">
        <v>9</v>
      </c>
      <c r="D20" s="65">
        <v>544</v>
      </c>
      <c r="E20" s="66">
        <f t="shared" si="0"/>
        <v>512</v>
      </c>
      <c r="F20" s="67">
        <v>180</v>
      </c>
      <c r="G20" s="68">
        <v>160</v>
      </c>
      <c r="H20" s="68">
        <v>10</v>
      </c>
      <c r="I20" s="65">
        <v>134</v>
      </c>
      <c r="J20" s="68">
        <v>0</v>
      </c>
      <c r="K20" s="68">
        <v>28</v>
      </c>
      <c r="L20" s="69">
        <v>0</v>
      </c>
      <c r="M20" s="67">
        <v>19</v>
      </c>
      <c r="N20" s="68">
        <v>100</v>
      </c>
      <c r="O20" s="68">
        <v>8</v>
      </c>
      <c r="P20" s="68">
        <v>7</v>
      </c>
      <c r="Q20" s="68">
        <v>61</v>
      </c>
      <c r="R20" s="68">
        <v>6</v>
      </c>
      <c r="S20" s="68">
        <v>836</v>
      </c>
      <c r="T20" s="68">
        <v>6</v>
      </c>
      <c r="U20" s="65">
        <v>39</v>
      </c>
      <c r="V20" s="70">
        <f t="shared" si="1"/>
        <v>1082</v>
      </c>
    </row>
    <row r="21" spans="1:22" s="20" customFormat="1" ht="15" customHeight="1">
      <c r="A21" s="115"/>
      <c r="B21" s="71" t="s">
        <v>46</v>
      </c>
      <c r="C21" s="72">
        <v>12</v>
      </c>
      <c r="D21" s="73">
        <v>210</v>
      </c>
      <c r="E21" s="74">
        <f t="shared" si="0"/>
        <v>201</v>
      </c>
      <c r="F21" s="75">
        <v>200</v>
      </c>
      <c r="G21" s="76">
        <v>0</v>
      </c>
      <c r="H21" s="76">
        <v>0</v>
      </c>
      <c r="I21" s="73">
        <v>0</v>
      </c>
      <c r="J21" s="76">
        <v>0</v>
      </c>
      <c r="K21" s="76">
        <v>1</v>
      </c>
      <c r="L21" s="77">
        <v>0</v>
      </c>
      <c r="M21" s="75">
        <v>16</v>
      </c>
      <c r="N21" s="76">
        <v>42</v>
      </c>
      <c r="O21" s="76">
        <v>4</v>
      </c>
      <c r="P21" s="76">
        <v>5</v>
      </c>
      <c r="Q21" s="76">
        <v>15</v>
      </c>
      <c r="R21" s="76">
        <v>4</v>
      </c>
      <c r="S21" s="76">
        <v>271</v>
      </c>
      <c r="T21" s="76">
        <v>1</v>
      </c>
      <c r="U21" s="73">
        <v>12</v>
      </c>
      <c r="V21" s="49">
        <f t="shared" si="1"/>
        <v>370</v>
      </c>
    </row>
    <row r="22" spans="1:22" s="20" customFormat="1" ht="15" customHeight="1">
      <c r="A22" s="115"/>
      <c r="B22" s="71" t="s">
        <v>47</v>
      </c>
      <c r="C22" s="44">
        <v>7</v>
      </c>
      <c r="D22" s="45">
        <v>634</v>
      </c>
      <c r="E22" s="74">
        <f t="shared" si="0"/>
        <v>614</v>
      </c>
      <c r="F22" s="46">
        <v>613</v>
      </c>
      <c r="G22" s="47">
        <v>1</v>
      </c>
      <c r="H22" s="47">
        <v>0</v>
      </c>
      <c r="I22" s="45">
        <v>0</v>
      </c>
      <c r="J22" s="47">
        <v>0</v>
      </c>
      <c r="K22" s="47">
        <v>0</v>
      </c>
      <c r="L22" s="48">
        <v>0</v>
      </c>
      <c r="M22" s="46">
        <v>14</v>
      </c>
      <c r="N22" s="47">
        <v>237</v>
      </c>
      <c r="O22" s="47">
        <v>7</v>
      </c>
      <c r="P22" s="47">
        <v>5</v>
      </c>
      <c r="Q22" s="47">
        <v>90</v>
      </c>
      <c r="R22" s="47">
        <v>5</v>
      </c>
      <c r="S22" s="47">
        <v>753</v>
      </c>
      <c r="T22" s="47">
        <v>0</v>
      </c>
      <c r="U22" s="45">
        <v>55</v>
      </c>
      <c r="V22" s="49">
        <f t="shared" si="1"/>
        <v>1166</v>
      </c>
    </row>
    <row r="23" spans="1:22" s="20" customFormat="1" ht="15" customHeight="1" thickBot="1">
      <c r="A23" s="115"/>
      <c r="B23" s="78" t="s">
        <v>48</v>
      </c>
      <c r="C23" s="79">
        <v>1</v>
      </c>
      <c r="D23" s="80">
        <v>96</v>
      </c>
      <c r="E23" s="81">
        <f t="shared" si="0"/>
        <v>96</v>
      </c>
      <c r="F23" s="82">
        <v>96</v>
      </c>
      <c r="G23" s="83">
        <v>0</v>
      </c>
      <c r="H23" s="47">
        <v>0</v>
      </c>
      <c r="I23" s="80">
        <v>0</v>
      </c>
      <c r="J23" s="84">
        <v>0</v>
      </c>
      <c r="K23" s="47">
        <v>0</v>
      </c>
      <c r="L23" s="85">
        <v>0</v>
      </c>
      <c r="M23" s="82">
        <v>2</v>
      </c>
      <c r="N23" s="83">
        <v>17</v>
      </c>
      <c r="O23" s="83">
        <v>1</v>
      </c>
      <c r="P23" s="83">
        <v>1</v>
      </c>
      <c r="Q23" s="83">
        <v>31</v>
      </c>
      <c r="R23" s="83">
        <v>1</v>
      </c>
      <c r="S23" s="83">
        <v>129</v>
      </c>
      <c r="T23" s="83">
        <v>0</v>
      </c>
      <c r="U23" s="80">
        <v>0</v>
      </c>
      <c r="V23" s="86">
        <f t="shared" si="1"/>
        <v>182</v>
      </c>
    </row>
    <row r="24" spans="1:22" s="20" customFormat="1" ht="15" customHeight="1" thickBot="1">
      <c r="A24" s="117"/>
      <c r="B24" s="87" t="s">
        <v>17</v>
      </c>
      <c r="C24" s="58">
        <f>SUM(C20:C23)</f>
        <v>29</v>
      </c>
      <c r="D24" s="59">
        <f t="shared" ref="D24:U24" si="3">SUM(D20:D23)</f>
        <v>1484</v>
      </c>
      <c r="E24" s="28">
        <f t="shared" si="0"/>
        <v>1423</v>
      </c>
      <c r="F24" s="60">
        <f>SUM(F20:F23)</f>
        <v>1089</v>
      </c>
      <c r="G24" s="61">
        <f t="shared" si="3"/>
        <v>161</v>
      </c>
      <c r="H24" s="61">
        <f t="shared" si="3"/>
        <v>10</v>
      </c>
      <c r="I24" s="61">
        <f t="shared" si="3"/>
        <v>134</v>
      </c>
      <c r="J24" s="61">
        <f t="shared" si="3"/>
        <v>0</v>
      </c>
      <c r="K24" s="61">
        <f>SUM(K20:K23)</f>
        <v>29</v>
      </c>
      <c r="L24" s="62">
        <f>SUM(L20:L23)</f>
        <v>0</v>
      </c>
      <c r="M24" s="60">
        <f t="shared" si="3"/>
        <v>51</v>
      </c>
      <c r="N24" s="61">
        <f t="shared" si="3"/>
        <v>396</v>
      </c>
      <c r="O24" s="61">
        <f t="shared" si="3"/>
        <v>20</v>
      </c>
      <c r="P24" s="61">
        <f t="shared" si="3"/>
        <v>18</v>
      </c>
      <c r="Q24" s="61">
        <f t="shared" si="3"/>
        <v>197</v>
      </c>
      <c r="R24" s="61">
        <f t="shared" si="3"/>
        <v>16</v>
      </c>
      <c r="S24" s="61">
        <f t="shared" si="3"/>
        <v>1989</v>
      </c>
      <c r="T24" s="61">
        <f t="shared" si="3"/>
        <v>7</v>
      </c>
      <c r="U24" s="59">
        <f t="shared" si="3"/>
        <v>106</v>
      </c>
      <c r="V24" s="28">
        <f t="shared" si="1"/>
        <v>2800</v>
      </c>
    </row>
    <row r="25" spans="1:22" s="20" customFormat="1" ht="15" customHeight="1">
      <c r="A25" s="114" t="s">
        <v>49</v>
      </c>
      <c r="B25" s="63" t="s">
        <v>33</v>
      </c>
      <c r="C25" s="64">
        <v>10</v>
      </c>
      <c r="D25" s="65">
        <v>636</v>
      </c>
      <c r="E25" s="66">
        <f t="shared" si="0"/>
        <v>634</v>
      </c>
      <c r="F25" s="67">
        <v>199</v>
      </c>
      <c r="G25" s="68">
        <v>310</v>
      </c>
      <c r="H25" s="68">
        <v>3</v>
      </c>
      <c r="I25" s="65">
        <v>98</v>
      </c>
      <c r="J25" s="68">
        <v>3</v>
      </c>
      <c r="K25" s="68">
        <v>21</v>
      </c>
      <c r="L25" s="69">
        <v>0</v>
      </c>
      <c r="M25" s="67">
        <v>15</v>
      </c>
      <c r="N25" s="68">
        <v>57</v>
      </c>
      <c r="O25" s="68">
        <v>8</v>
      </c>
      <c r="P25" s="68">
        <v>10</v>
      </c>
      <c r="Q25" s="68">
        <v>58</v>
      </c>
      <c r="R25" s="68">
        <v>10</v>
      </c>
      <c r="S25" s="68">
        <v>1315</v>
      </c>
      <c r="T25" s="68">
        <v>13</v>
      </c>
      <c r="U25" s="65">
        <v>31</v>
      </c>
      <c r="V25" s="70">
        <f>SUM(M25:U25)</f>
        <v>1517</v>
      </c>
    </row>
    <row r="26" spans="1:22" s="20" customFormat="1" ht="15" customHeight="1">
      <c r="A26" s="115"/>
      <c r="B26" s="71" t="s">
        <v>46</v>
      </c>
      <c r="C26" s="44">
        <v>7</v>
      </c>
      <c r="D26" s="45">
        <v>207</v>
      </c>
      <c r="E26" s="74">
        <f t="shared" si="0"/>
        <v>207</v>
      </c>
      <c r="F26" s="46">
        <v>205</v>
      </c>
      <c r="G26" s="47">
        <v>0</v>
      </c>
      <c r="H26" s="47">
        <v>0</v>
      </c>
      <c r="I26" s="45">
        <v>0</v>
      </c>
      <c r="J26" s="47">
        <v>0</v>
      </c>
      <c r="K26" s="47">
        <v>2</v>
      </c>
      <c r="L26" s="48">
        <v>0</v>
      </c>
      <c r="M26" s="46">
        <v>7</v>
      </c>
      <c r="N26" s="47">
        <v>30</v>
      </c>
      <c r="O26" s="47">
        <v>4</v>
      </c>
      <c r="P26" s="47">
        <v>3</v>
      </c>
      <c r="Q26" s="47">
        <v>16</v>
      </c>
      <c r="R26" s="47">
        <v>4</v>
      </c>
      <c r="S26" s="47">
        <v>289</v>
      </c>
      <c r="T26" s="47">
        <v>3</v>
      </c>
      <c r="U26" s="45">
        <v>13</v>
      </c>
      <c r="V26" s="49">
        <f t="shared" si="1"/>
        <v>369</v>
      </c>
    </row>
    <row r="27" spans="1:22" s="20" customFormat="1" ht="15" customHeight="1">
      <c r="A27" s="115"/>
      <c r="B27" s="71" t="s">
        <v>47</v>
      </c>
      <c r="C27" s="44">
        <v>5</v>
      </c>
      <c r="D27" s="45">
        <v>483</v>
      </c>
      <c r="E27" s="74">
        <f t="shared" si="0"/>
        <v>403</v>
      </c>
      <c r="F27" s="46">
        <v>403</v>
      </c>
      <c r="G27" s="47">
        <v>0</v>
      </c>
      <c r="H27" s="47">
        <v>0</v>
      </c>
      <c r="I27" s="45">
        <v>0</v>
      </c>
      <c r="J27" s="47">
        <v>0</v>
      </c>
      <c r="K27" s="47">
        <v>0</v>
      </c>
      <c r="L27" s="48">
        <v>0</v>
      </c>
      <c r="M27" s="46">
        <v>15</v>
      </c>
      <c r="N27" s="47">
        <v>85</v>
      </c>
      <c r="O27" s="47">
        <v>4</v>
      </c>
      <c r="P27" s="47">
        <v>5</v>
      </c>
      <c r="Q27" s="47">
        <v>33</v>
      </c>
      <c r="R27" s="47">
        <v>5</v>
      </c>
      <c r="S27" s="47">
        <v>443</v>
      </c>
      <c r="T27" s="47">
        <v>0</v>
      </c>
      <c r="U27" s="45">
        <v>11</v>
      </c>
      <c r="V27" s="49">
        <f t="shared" si="1"/>
        <v>601</v>
      </c>
    </row>
    <row r="28" spans="1:22" s="20" customFormat="1" ht="15" customHeight="1" thickBot="1">
      <c r="A28" s="115"/>
      <c r="B28" s="78" t="s">
        <v>43</v>
      </c>
      <c r="C28" s="79">
        <v>1</v>
      </c>
      <c r="D28" s="80">
        <v>81</v>
      </c>
      <c r="E28" s="81">
        <f>SUM(F28:L28)</f>
        <v>79</v>
      </c>
      <c r="F28" s="82">
        <v>79</v>
      </c>
      <c r="G28" s="83">
        <v>0</v>
      </c>
      <c r="H28" s="83">
        <v>0</v>
      </c>
      <c r="I28" s="80">
        <v>0</v>
      </c>
      <c r="J28" s="83">
        <v>0</v>
      </c>
      <c r="K28" s="83">
        <v>0</v>
      </c>
      <c r="L28" s="88">
        <v>0</v>
      </c>
      <c r="M28" s="82">
        <v>1</v>
      </c>
      <c r="N28" s="83">
        <v>10</v>
      </c>
      <c r="O28" s="83">
        <v>0</v>
      </c>
      <c r="P28" s="83">
        <v>0</v>
      </c>
      <c r="Q28" s="83">
        <v>4</v>
      </c>
      <c r="R28" s="83">
        <v>0</v>
      </c>
      <c r="S28" s="83">
        <v>110</v>
      </c>
      <c r="T28" s="83">
        <v>0</v>
      </c>
      <c r="U28" s="80">
        <v>0</v>
      </c>
      <c r="V28" s="86">
        <f t="shared" si="1"/>
        <v>125</v>
      </c>
    </row>
    <row r="29" spans="1:22" s="20" customFormat="1" ht="15" customHeight="1" thickBot="1">
      <c r="A29" s="117"/>
      <c r="B29" s="87" t="s">
        <v>50</v>
      </c>
      <c r="C29" s="58">
        <f>SUM(C25:C28)</f>
        <v>23</v>
      </c>
      <c r="D29" s="59">
        <f t="shared" ref="D29:U29" si="4">SUM(D25:D28)</f>
        <v>1407</v>
      </c>
      <c r="E29" s="28">
        <f t="shared" si="0"/>
        <v>1323</v>
      </c>
      <c r="F29" s="60">
        <f t="shared" si="4"/>
        <v>886</v>
      </c>
      <c r="G29" s="61">
        <f t="shared" si="4"/>
        <v>310</v>
      </c>
      <c r="H29" s="61">
        <f t="shared" si="4"/>
        <v>3</v>
      </c>
      <c r="I29" s="61">
        <f t="shared" si="4"/>
        <v>98</v>
      </c>
      <c r="J29" s="61">
        <f t="shared" si="4"/>
        <v>3</v>
      </c>
      <c r="K29" s="61">
        <f>SUM(K25:K28)</f>
        <v>23</v>
      </c>
      <c r="L29" s="62">
        <f>SUM(L25:L28)</f>
        <v>0</v>
      </c>
      <c r="M29" s="60">
        <f t="shared" si="4"/>
        <v>38</v>
      </c>
      <c r="N29" s="61">
        <f t="shared" si="4"/>
        <v>182</v>
      </c>
      <c r="O29" s="61">
        <f t="shared" si="4"/>
        <v>16</v>
      </c>
      <c r="P29" s="61">
        <f t="shared" si="4"/>
        <v>18</v>
      </c>
      <c r="Q29" s="61">
        <f t="shared" si="4"/>
        <v>111</v>
      </c>
      <c r="R29" s="61">
        <f t="shared" si="4"/>
        <v>19</v>
      </c>
      <c r="S29" s="61">
        <f t="shared" si="4"/>
        <v>2157</v>
      </c>
      <c r="T29" s="61">
        <f t="shared" si="4"/>
        <v>16</v>
      </c>
      <c r="U29" s="59">
        <f t="shared" si="4"/>
        <v>55</v>
      </c>
      <c r="V29" s="28">
        <f t="shared" si="1"/>
        <v>2612</v>
      </c>
    </row>
    <row r="30" spans="1:22" s="20" customFormat="1" ht="15" customHeight="1">
      <c r="A30" s="114" t="s">
        <v>51</v>
      </c>
      <c r="B30" s="63" t="s">
        <v>33</v>
      </c>
      <c r="C30" s="64">
        <v>12</v>
      </c>
      <c r="D30" s="65">
        <v>1153</v>
      </c>
      <c r="E30" s="66">
        <f t="shared" si="0"/>
        <v>1146</v>
      </c>
      <c r="F30" s="67">
        <v>621</v>
      </c>
      <c r="G30" s="68">
        <v>384</v>
      </c>
      <c r="H30" s="68">
        <v>48</v>
      </c>
      <c r="I30" s="65">
        <v>35</v>
      </c>
      <c r="J30" s="68">
        <v>26</v>
      </c>
      <c r="K30" s="68">
        <v>28</v>
      </c>
      <c r="L30" s="69">
        <v>4</v>
      </c>
      <c r="M30" s="67">
        <v>25</v>
      </c>
      <c r="N30" s="68">
        <v>178</v>
      </c>
      <c r="O30" s="68">
        <v>10</v>
      </c>
      <c r="P30" s="68">
        <v>13</v>
      </c>
      <c r="Q30" s="68">
        <v>75</v>
      </c>
      <c r="R30" s="68">
        <v>11</v>
      </c>
      <c r="S30" s="68">
        <v>2095</v>
      </c>
      <c r="T30" s="68">
        <v>16</v>
      </c>
      <c r="U30" s="65">
        <v>33</v>
      </c>
      <c r="V30" s="70">
        <f>SUM(M30:U30)</f>
        <v>2456</v>
      </c>
    </row>
    <row r="31" spans="1:22" s="20" customFormat="1" ht="15" customHeight="1">
      <c r="A31" s="115"/>
      <c r="B31" s="71" t="s">
        <v>41</v>
      </c>
      <c r="C31" s="44">
        <v>7</v>
      </c>
      <c r="D31" s="45">
        <v>265</v>
      </c>
      <c r="E31" s="74">
        <f t="shared" si="0"/>
        <v>264</v>
      </c>
      <c r="F31" s="46">
        <v>264</v>
      </c>
      <c r="G31" s="47">
        <v>0</v>
      </c>
      <c r="H31" s="47">
        <v>0</v>
      </c>
      <c r="I31" s="45">
        <v>0</v>
      </c>
      <c r="J31" s="47">
        <v>0</v>
      </c>
      <c r="K31" s="47">
        <v>0</v>
      </c>
      <c r="L31" s="48">
        <v>0</v>
      </c>
      <c r="M31" s="46">
        <v>9</v>
      </c>
      <c r="N31" s="47">
        <v>38</v>
      </c>
      <c r="O31" s="47">
        <v>4</v>
      </c>
      <c r="P31" s="47">
        <v>4</v>
      </c>
      <c r="Q31" s="47">
        <v>13</v>
      </c>
      <c r="R31" s="47">
        <v>5</v>
      </c>
      <c r="S31" s="47">
        <v>405</v>
      </c>
      <c r="T31" s="47">
        <v>6</v>
      </c>
      <c r="U31" s="45">
        <v>17</v>
      </c>
      <c r="V31" s="49">
        <f t="shared" si="1"/>
        <v>501</v>
      </c>
    </row>
    <row r="32" spans="1:22" s="20" customFormat="1" ht="15" customHeight="1">
      <c r="A32" s="115"/>
      <c r="B32" s="78" t="s">
        <v>42</v>
      </c>
      <c r="C32" s="79">
        <v>5</v>
      </c>
      <c r="D32" s="80">
        <v>697</v>
      </c>
      <c r="E32" s="89">
        <f t="shared" si="0"/>
        <v>680</v>
      </c>
      <c r="F32" s="82">
        <v>680</v>
      </c>
      <c r="G32" s="83">
        <v>0</v>
      </c>
      <c r="H32" s="83">
        <v>0</v>
      </c>
      <c r="I32" s="80">
        <v>0</v>
      </c>
      <c r="J32" s="83">
        <v>0</v>
      </c>
      <c r="K32" s="83">
        <v>0</v>
      </c>
      <c r="L32" s="88">
        <v>0</v>
      </c>
      <c r="M32" s="82">
        <v>12</v>
      </c>
      <c r="N32" s="83">
        <v>212</v>
      </c>
      <c r="O32" s="83">
        <v>5</v>
      </c>
      <c r="P32" s="83">
        <v>6</v>
      </c>
      <c r="Q32" s="83">
        <v>40</v>
      </c>
      <c r="R32" s="83">
        <v>6</v>
      </c>
      <c r="S32" s="83">
        <v>988</v>
      </c>
      <c r="T32" s="83">
        <v>0</v>
      </c>
      <c r="U32" s="80">
        <v>24</v>
      </c>
      <c r="V32" s="86">
        <f t="shared" si="1"/>
        <v>1293</v>
      </c>
    </row>
    <row r="33" spans="1:22" s="20" customFormat="1" ht="15" customHeight="1" thickBot="1">
      <c r="A33" s="116"/>
      <c r="B33" s="78" t="s">
        <v>48</v>
      </c>
      <c r="C33" s="51">
        <v>1</v>
      </c>
      <c r="D33" s="52">
        <v>67</v>
      </c>
      <c r="E33" s="81">
        <f t="shared" si="0"/>
        <v>67</v>
      </c>
      <c r="F33" s="53">
        <v>67</v>
      </c>
      <c r="G33" s="54">
        <v>0</v>
      </c>
      <c r="H33" s="54">
        <v>0</v>
      </c>
      <c r="I33" s="52">
        <v>0</v>
      </c>
      <c r="J33" s="54">
        <v>0</v>
      </c>
      <c r="K33" s="54">
        <v>0</v>
      </c>
      <c r="L33" s="55">
        <v>0</v>
      </c>
      <c r="M33" s="53">
        <v>1</v>
      </c>
      <c r="N33" s="54">
        <v>32</v>
      </c>
      <c r="O33" s="54">
        <v>0</v>
      </c>
      <c r="P33" s="54">
        <v>0</v>
      </c>
      <c r="Q33" s="54">
        <v>5</v>
      </c>
      <c r="R33" s="54">
        <v>1</v>
      </c>
      <c r="S33" s="54">
        <v>84</v>
      </c>
      <c r="T33" s="54">
        <v>0</v>
      </c>
      <c r="U33" s="52">
        <v>0</v>
      </c>
      <c r="V33" s="56">
        <f>SUM(M33:U33)</f>
        <v>123</v>
      </c>
    </row>
    <row r="34" spans="1:22" s="20" customFormat="1" ht="15" customHeight="1" thickBot="1">
      <c r="A34" s="117"/>
      <c r="B34" s="87" t="s">
        <v>52</v>
      </c>
      <c r="C34" s="58">
        <f>SUM(C30:C33)</f>
        <v>25</v>
      </c>
      <c r="D34" s="59">
        <f>SUM(D30:D33)</f>
        <v>2182</v>
      </c>
      <c r="E34" s="28">
        <f t="shared" si="0"/>
        <v>2157</v>
      </c>
      <c r="F34" s="60">
        <f t="shared" ref="F34:U34" si="5">SUM(F30:F33)</f>
        <v>1632</v>
      </c>
      <c r="G34" s="61">
        <f t="shared" si="5"/>
        <v>384</v>
      </c>
      <c r="H34" s="61">
        <f t="shared" si="5"/>
        <v>48</v>
      </c>
      <c r="I34" s="61">
        <f t="shared" si="5"/>
        <v>35</v>
      </c>
      <c r="J34" s="61">
        <f t="shared" si="5"/>
        <v>26</v>
      </c>
      <c r="K34" s="61">
        <f>SUM(K30:K33)</f>
        <v>28</v>
      </c>
      <c r="L34" s="62">
        <f>SUM(L30:L33)</f>
        <v>4</v>
      </c>
      <c r="M34" s="60">
        <f t="shared" si="5"/>
        <v>47</v>
      </c>
      <c r="N34" s="61">
        <f t="shared" si="5"/>
        <v>460</v>
      </c>
      <c r="O34" s="61">
        <f t="shared" si="5"/>
        <v>19</v>
      </c>
      <c r="P34" s="61">
        <f t="shared" si="5"/>
        <v>23</v>
      </c>
      <c r="Q34" s="61">
        <f t="shared" si="5"/>
        <v>133</v>
      </c>
      <c r="R34" s="61">
        <f t="shared" si="5"/>
        <v>23</v>
      </c>
      <c r="S34" s="61">
        <f t="shared" si="5"/>
        <v>3572</v>
      </c>
      <c r="T34" s="61">
        <f t="shared" si="5"/>
        <v>22</v>
      </c>
      <c r="U34" s="59">
        <f t="shared" si="5"/>
        <v>74</v>
      </c>
      <c r="V34" s="28">
        <f t="shared" si="1"/>
        <v>4373</v>
      </c>
    </row>
    <row r="35" spans="1:22" s="20" customFormat="1" ht="15" customHeight="1">
      <c r="A35" s="114" t="s">
        <v>53</v>
      </c>
      <c r="B35" s="63" t="s">
        <v>33</v>
      </c>
      <c r="C35" s="64">
        <v>13</v>
      </c>
      <c r="D35" s="65">
        <v>852</v>
      </c>
      <c r="E35" s="66">
        <f t="shared" si="0"/>
        <v>847</v>
      </c>
      <c r="F35" s="67">
        <v>235</v>
      </c>
      <c r="G35" s="68">
        <v>435</v>
      </c>
      <c r="H35" s="68">
        <v>0</v>
      </c>
      <c r="I35" s="65">
        <v>161</v>
      </c>
      <c r="J35" s="68">
        <v>8</v>
      </c>
      <c r="K35" s="68">
        <v>1</v>
      </c>
      <c r="L35" s="69">
        <v>7</v>
      </c>
      <c r="M35" s="67">
        <v>22</v>
      </c>
      <c r="N35" s="68">
        <v>71</v>
      </c>
      <c r="O35" s="68">
        <v>12</v>
      </c>
      <c r="P35" s="68">
        <v>13</v>
      </c>
      <c r="Q35" s="68">
        <v>59</v>
      </c>
      <c r="R35" s="68">
        <v>13</v>
      </c>
      <c r="S35" s="68">
        <v>1886</v>
      </c>
      <c r="T35" s="68">
        <v>8</v>
      </c>
      <c r="U35" s="65">
        <v>17</v>
      </c>
      <c r="V35" s="70">
        <f t="shared" si="1"/>
        <v>2101</v>
      </c>
    </row>
    <row r="36" spans="1:22" s="20" customFormat="1" ht="15" customHeight="1">
      <c r="A36" s="115"/>
      <c r="B36" s="71" t="s">
        <v>41</v>
      </c>
      <c r="C36" s="44">
        <v>5</v>
      </c>
      <c r="D36" s="45">
        <v>147</v>
      </c>
      <c r="E36" s="74">
        <f t="shared" si="0"/>
        <v>147</v>
      </c>
      <c r="F36" s="46">
        <v>147</v>
      </c>
      <c r="G36" s="47">
        <v>0</v>
      </c>
      <c r="H36" s="47">
        <v>0</v>
      </c>
      <c r="I36" s="45">
        <v>0</v>
      </c>
      <c r="J36" s="47">
        <v>0</v>
      </c>
      <c r="K36" s="47">
        <v>0</v>
      </c>
      <c r="L36" s="48">
        <v>0</v>
      </c>
      <c r="M36" s="46">
        <v>11</v>
      </c>
      <c r="N36" s="47">
        <v>24</v>
      </c>
      <c r="O36" s="47">
        <v>3</v>
      </c>
      <c r="P36" s="47">
        <v>5</v>
      </c>
      <c r="Q36" s="47">
        <v>8</v>
      </c>
      <c r="R36" s="47">
        <v>4</v>
      </c>
      <c r="S36" s="47">
        <v>229</v>
      </c>
      <c r="T36" s="47">
        <v>0</v>
      </c>
      <c r="U36" s="45">
        <v>0</v>
      </c>
      <c r="V36" s="49">
        <f t="shared" si="1"/>
        <v>284</v>
      </c>
    </row>
    <row r="37" spans="1:22" s="20" customFormat="1" ht="15" customHeight="1" thickBot="1">
      <c r="A37" s="115"/>
      <c r="B37" s="78" t="s">
        <v>42</v>
      </c>
      <c r="C37" s="79">
        <v>5</v>
      </c>
      <c r="D37" s="80">
        <v>435</v>
      </c>
      <c r="E37" s="89">
        <f t="shared" si="0"/>
        <v>435</v>
      </c>
      <c r="F37" s="82">
        <v>435</v>
      </c>
      <c r="G37" s="83">
        <v>0</v>
      </c>
      <c r="H37" s="83">
        <v>0</v>
      </c>
      <c r="I37" s="80">
        <v>0</v>
      </c>
      <c r="J37" s="83">
        <v>0</v>
      </c>
      <c r="K37" s="83">
        <v>0</v>
      </c>
      <c r="L37" s="88">
        <v>0</v>
      </c>
      <c r="M37" s="82">
        <v>7</v>
      </c>
      <c r="N37" s="83">
        <v>98</v>
      </c>
      <c r="O37" s="83">
        <v>5</v>
      </c>
      <c r="P37" s="83">
        <v>4</v>
      </c>
      <c r="Q37" s="83">
        <v>23</v>
      </c>
      <c r="R37" s="83">
        <v>10</v>
      </c>
      <c r="S37" s="83">
        <v>519</v>
      </c>
      <c r="T37" s="83">
        <v>0</v>
      </c>
      <c r="U37" s="80">
        <v>0</v>
      </c>
      <c r="V37" s="86">
        <f t="shared" si="1"/>
        <v>666</v>
      </c>
    </row>
    <row r="38" spans="1:22" s="20" customFormat="1" ht="15" customHeight="1" thickBot="1">
      <c r="A38" s="117"/>
      <c r="B38" s="87" t="s">
        <v>50</v>
      </c>
      <c r="C38" s="58">
        <f>SUM(C35:C37)</f>
        <v>23</v>
      </c>
      <c r="D38" s="59">
        <f t="shared" ref="D38:U38" si="6">SUM(D35:D37)</f>
        <v>1434</v>
      </c>
      <c r="E38" s="28">
        <f t="shared" si="0"/>
        <v>1429</v>
      </c>
      <c r="F38" s="60">
        <f t="shared" si="6"/>
        <v>817</v>
      </c>
      <c r="G38" s="61">
        <f t="shared" si="6"/>
        <v>435</v>
      </c>
      <c r="H38" s="61">
        <f t="shared" si="6"/>
        <v>0</v>
      </c>
      <c r="I38" s="61">
        <f t="shared" si="6"/>
        <v>161</v>
      </c>
      <c r="J38" s="61">
        <f t="shared" si="6"/>
        <v>8</v>
      </c>
      <c r="K38" s="61">
        <f>SUM(K35:K37)</f>
        <v>1</v>
      </c>
      <c r="L38" s="62">
        <f>SUM(L35:L37)</f>
        <v>7</v>
      </c>
      <c r="M38" s="60">
        <f t="shared" si="6"/>
        <v>40</v>
      </c>
      <c r="N38" s="61">
        <f t="shared" si="6"/>
        <v>193</v>
      </c>
      <c r="O38" s="61">
        <f t="shared" si="6"/>
        <v>20</v>
      </c>
      <c r="P38" s="61">
        <f t="shared" si="6"/>
        <v>22</v>
      </c>
      <c r="Q38" s="61">
        <f t="shared" si="6"/>
        <v>90</v>
      </c>
      <c r="R38" s="61">
        <f t="shared" si="6"/>
        <v>27</v>
      </c>
      <c r="S38" s="61">
        <f t="shared" si="6"/>
        <v>2634</v>
      </c>
      <c r="T38" s="61">
        <f t="shared" si="6"/>
        <v>8</v>
      </c>
      <c r="U38" s="59">
        <f t="shared" si="6"/>
        <v>17</v>
      </c>
      <c r="V38" s="28">
        <f t="shared" si="1"/>
        <v>3051</v>
      </c>
    </row>
    <row r="39" spans="1:22" s="20" customFormat="1" ht="15" customHeight="1">
      <c r="A39" s="114" t="s">
        <v>54</v>
      </c>
      <c r="B39" s="63" t="s">
        <v>31</v>
      </c>
      <c r="C39" s="64">
        <v>10</v>
      </c>
      <c r="D39" s="65">
        <v>729</v>
      </c>
      <c r="E39" s="36">
        <f t="shared" si="0"/>
        <v>729</v>
      </c>
      <c r="F39" s="67">
        <v>43</v>
      </c>
      <c r="G39" s="68">
        <v>589</v>
      </c>
      <c r="H39" s="68">
        <v>1</v>
      </c>
      <c r="I39" s="65">
        <v>92</v>
      </c>
      <c r="J39" s="68">
        <v>0</v>
      </c>
      <c r="K39" s="68">
        <v>4</v>
      </c>
      <c r="L39" s="69">
        <v>0</v>
      </c>
      <c r="M39" s="67">
        <v>23</v>
      </c>
      <c r="N39" s="68">
        <v>88</v>
      </c>
      <c r="O39" s="68">
        <v>8</v>
      </c>
      <c r="P39" s="68">
        <v>7</v>
      </c>
      <c r="Q39" s="68">
        <v>53</v>
      </c>
      <c r="R39" s="68">
        <v>9</v>
      </c>
      <c r="S39" s="68">
        <v>1469</v>
      </c>
      <c r="T39" s="68">
        <v>27</v>
      </c>
      <c r="U39" s="65">
        <v>25</v>
      </c>
      <c r="V39" s="70">
        <f t="shared" si="1"/>
        <v>1709</v>
      </c>
    </row>
    <row r="40" spans="1:22" s="20" customFormat="1" ht="15" customHeight="1">
      <c r="A40" s="115"/>
      <c r="B40" s="71" t="s">
        <v>55</v>
      </c>
      <c r="C40" s="44">
        <v>31</v>
      </c>
      <c r="D40" s="45">
        <v>608</v>
      </c>
      <c r="E40" s="74">
        <f t="shared" ref="E40:E60" si="7">SUM(F40:L40)</f>
        <v>591</v>
      </c>
      <c r="F40" s="46">
        <v>585</v>
      </c>
      <c r="G40" s="47">
        <v>6</v>
      </c>
      <c r="H40" s="47">
        <v>0</v>
      </c>
      <c r="I40" s="45">
        <v>0</v>
      </c>
      <c r="J40" s="47">
        <v>0</v>
      </c>
      <c r="K40" s="47">
        <v>0</v>
      </c>
      <c r="L40" s="48">
        <v>0</v>
      </c>
      <c r="M40" s="46">
        <v>27</v>
      </c>
      <c r="N40" s="47">
        <v>54</v>
      </c>
      <c r="O40" s="47">
        <v>3</v>
      </c>
      <c r="P40" s="47">
        <v>8</v>
      </c>
      <c r="Q40" s="47">
        <v>24</v>
      </c>
      <c r="R40" s="47">
        <v>11</v>
      </c>
      <c r="S40" s="47">
        <v>853</v>
      </c>
      <c r="T40" s="47">
        <v>5</v>
      </c>
      <c r="U40" s="45">
        <v>9</v>
      </c>
      <c r="V40" s="49">
        <f t="shared" si="1"/>
        <v>994</v>
      </c>
    </row>
    <row r="41" spans="1:22" s="20" customFormat="1" ht="15" customHeight="1">
      <c r="A41" s="115"/>
      <c r="B41" s="71" t="s">
        <v>47</v>
      </c>
      <c r="C41" s="44">
        <v>5</v>
      </c>
      <c r="D41" s="45">
        <v>538</v>
      </c>
      <c r="E41" s="74">
        <f t="shared" si="7"/>
        <v>535</v>
      </c>
      <c r="F41" s="46">
        <v>535</v>
      </c>
      <c r="G41" s="47">
        <v>0</v>
      </c>
      <c r="H41" s="47">
        <v>0</v>
      </c>
      <c r="I41" s="45">
        <v>0</v>
      </c>
      <c r="J41" s="47">
        <v>0</v>
      </c>
      <c r="K41" s="47">
        <v>0</v>
      </c>
      <c r="L41" s="48">
        <v>0</v>
      </c>
      <c r="M41" s="46">
        <v>15</v>
      </c>
      <c r="N41" s="47">
        <v>140</v>
      </c>
      <c r="O41" s="47">
        <v>6</v>
      </c>
      <c r="P41" s="47">
        <v>12</v>
      </c>
      <c r="Q41" s="47">
        <v>54</v>
      </c>
      <c r="R41" s="47">
        <v>4</v>
      </c>
      <c r="S41" s="47">
        <v>710</v>
      </c>
      <c r="T41" s="47">
        <v>5</v>
      </c>
      <c r="U41" s="45">
        <v>5</v>
      </c>
      <c r="V41" s="49">
        <f t="shared" si="1"/>
        <v>951</v>
      </c>
    </row>
    <row r="42" spans="1:22" s="20" customFormat="1" ht="15" customHeight="1" thickBot="1">
      <c r="A42" s="115"/>
      <c r="B42" s="78" t="s">
        <v>43</v>
      </c>
      <c r="C42" s="79">
        <v>1</v>
      </c>
      <c r="D42" s="80">
        <v>618</v>
      </c>
      <c r="E42" s="36">
        <f t="shared" si="7"/>
        <v>596</v>
      </c>
      <c r="F42" s="82">
        <v>596</v>
      </c>
      <c r="G42" s="83">
        <v>0</v>
      </c>
      <c r="H42" s="83">
        <v>0</v>
      </c>
      <c r="I42" s="80">
        <v>0</v>
      </c>
      <c r="J42" s="83">
        <v>0</v>
      </c>
      <c r="K42" s="83">
        <v>0</v>
      </c>
      <c r="L42" s="88">
        <v>0</v>
      </c>
      <c r="M42" s="82">
        <v>5</v>
      </c>
      <c r="N42" s="83">
        <v>173</v>
      </c>
      <c r="O42" s="83">
        <v>1</v>
      </c>
      <c r="P42" s="83">
        <v>1</v>
      </c>
      <c r="Q42" s="83">
        <v>70</v>
      </c>
      <c r="R42" s="83">
        <v>6</v>
      </c>
      <c r="S42" s="83">
        <v>870</v>
      </c>
      <c r="T42" s="83">
        <v>2</v>
      </c>
      <c r="U42" s="80">
        <v>0</v>
      </c>
      <c r="V42" s="86">
        <f t="shared" si="1"/>
        <v>1128</v>
      </c>
    </row>
    <row r="43" spans="1:22" s="20" customFormat="1" ht="15" customHeight="1" thickBot="1">
      <c r="A43" s="117"/>
      <c r="B43" s="87" t="s">
        <v>52</v>
      </c>
      <c r="C43" s="58">
        <f>SUM(C39:C42)</f>
        <v>47</v>
      </c>
      <c r="D43" s="59">
        <f t="shared" ref="D43:U43" si="8">SUM(D39:D42)</f>
        <v>2493</v>
      </c>
      <c r="E43" s="90">
        <f t="shared" si="7"/>
        <v>2451</v>
      </c>
      <c r="F43" s="60">
        <f t="shared" si="8"/>
        <v>1759</v>
      </c>
      <c r="G43" s="61">
        <f t="shared" si="8"/>
        <v>595</v>
      </c>
      <c r="H43" s="61">
        <f t="shared" si="8"/>
        <v>1</v>
      </c>
      <c r="I43" s="61">
        <f t="shared" si="8"/>
        <v>92</v>
      </c>
      <c r="J43" s="61">
        <f t="shared" si="8"/>
        <v>0</v>
      </c>
      <c r="K43" s="61">
        <f>SUM(K39:K42)</f>
        <v>4</v>
      </c>
      <c r="L43" s="62">
        <f>SUM(L39:L42)</f>
        <v>0</v>
      </c>
      <c r="M43" s="60">
        <f t="shared" si="8"/>
        <v>70</v>
      </c>
      <c r="N43" s="61">
        <f t="shared" si="8"/>
        <v>455</v>
      </c>
      <c r="O43" s="61">
        <f t="shared" si="8"/>
        <v>18</v>
      </c>
      <c r="P43" s="61">
        <f t="shared" si="8"/>
        <v>28</v>
      </c>
      <c r="Q43" s="61">
        <f t="shared" si="8"/>
        <v>201</v>
      </c>
      <c r="R43" s="61">
        <f t="shared" si="8"/>
        <v>30</v>
      </c>
      <c r="S43" s="61">
        <f t="shared" si="8"/>
        <v>3902</v>
      </c>
      <c r="T43" s="61">
        <f t="shared" si="8"/>
        <v>39</v>
      </c>
      <c r="U43" s="59">
        <f t="shared" si="8"/>
        <v>39</v>
      </c>
      <c r="V43" s="28">
        <f t="shared" si="1"/>
        <v>4782</v>
      </c>
    </row>
    <row r="44" spans="1:22" s="20" customFormat="1" ht="15" customHeight="1">
      <c r="A44" s="114" t="s">
        <v>56</v>
      </c>
      <c r="B44" s="63" t="s">
        <v>33</v>
      </c>
      <c r="C44" s="64">
        <v>15</v>
      </c>
      <c r="D44" s="65">
        <v>1255</v>
      </c>
      <c r="E44" s="36">
        <f t="shared" si="7"/>
        <v>1255</v>
      </c>
      <c r="F44" s="67">
        <v>572</v>
      </c>
      <c r="G44" s="68">
        <v>499</v>
      </c>
      <c r="H44" s="68">
        <v>42</v>
      </c>
      <c r="I44" s="65">
        <v>113</v>
      </c>
      <c r="J44" s="68">
        <v>8</v>
      </c>
      <c r="K44" s="68">
        <v>21</v>
      </c>
      <c r="L44" s="69">
        <v>0</v>
      </c>
      <c r="M44" s="47">
        <v>39</v>
      </c>
      <c r="N44" s="47">
        <v>138</v>
      </c>
      <c r="O44" s="47">
        <v>11</v>
      </c>
      <c r="P44" s="47">
        <v>12</v>
      </c>
      <c r="Q44" s="47">
        <v>92</v>
      </c>
      <c r="R44" s="47">
        <v>13</v>
      </c>
      <c r="S44" s="47">
        <v>2058</v>
      </c>
      <c r="T44" s="47">
        <v>6</v>
      </c>
      <c r="U44" s="47">
        <v>42</v>
      </c>
      <c r="V44" s="70">
        <f t="shared" si="1"/>
        <v>2411</v>
      </c>
    </row>
    <row r="45" spans="1:22" s="20" customFormat="1" ht="15" customHeight="1">
      <c r="A45" s="115"/>
      <c r="B45" s="71" t="s">
        <v>41</v>
      </c>
      <c r="C45" s="44">
        <v>11</v>
      </c>
      <c r="D45" s="45">
        <v>251</v>
      </c>
      <c r="E45" s="74">
        <f t="shared" si="7"/>
        <v>251</v>
      </c>
      <c r="F45" s="46">
        <v>249</v>
      </c>
      <c r="G45" s="47">
        <v>1</v>
      </c>
      <c r="H45" s="47">
        <v>1</v>
      </c>
      <c r="I45" s="45">
        <v>0</v>
      </c>
      <c r="J45" s="47">
        <v>0</v>
      </c>
      <c r="K45" s="47">
        <v>0</v>
      </c>
      <c r="L45" s="48">
        <v>0</v>
      </c>
      <c r="M45" s="47">
        <v>16</v>
      </c>
      <c r="N45" s="47">
        <v>29</v>
      </c>
      <c r="O45" s="47">
        <v>7</v>
      </c>
      <c r="P45" s="47">
        <v>6</v>
      </c>
      <c r="Q45" s="47">
        <v>7</v>
      </c>
      <c r="R45" s="47">
        <v>5</v>
      </c>
      <c r="S45" s="47">
        <v>338</v>
      </c>
      <c r="T45" s="47">
        <v>0</v>
      </c>
      <c r="U45" s="47">
        <v>16</v>
      </c>
      <c r="V45" s="49">
        <f t="shared" si="1"/>
        <v>424</v>
      </c>
    </row>
    <row r="46" spans="1:22" s="20" customFormat="1" ht="15" customHeight="1">
      <c r="A46" s="115"/>
      <c r="B46" s="78" t="s">
        <v>47</v>
      </c>
      <c r="C46" s="79">
        <v>7</v>
      </c>
      <c r="D46" s="80">
        <v>655</v>
      </c>
      <c r="E46" s="74">
        <f t="shared" si="7"/>
        <v>655</v>
      </c>
      <c r="F46" s="82">
        <v>655</v>
      </c>
      <c r="G46" s="83">
        <v>0</v>
      </c>
      <c r="H46" s="83">
        <v>0</v>
      </c>
      <c r="I46" s="80">
        <v>0</v>
      </c>
      <c r="J46" s="83">
        <v>0</v>
      </c>
      <c r="K46" s="83">
        <v>0</v>
      </c>
      <c r="L46" s="88">
        <v>0</v>
      </c>
      <c r="M46" s="83">
        <v>21</v>
      </c>
      <c r="N46" s="83">
        <v>130</v>
      </c>
      <c r="O46" s="83">
        <v>5</v>
      </c>
      <c r="P46" s="83">
        <v>5</v>
      </c>
      <c r="Q46" s="83">
        <v>43</v>
      </c>
      <c r="R46" s="83">
        <v>6</v>
      </c>
      <c r="S46" s="83">
        <v>704</v>
      </c>
      <c r="T46" s="83">
        <v>2</v>
      </c>
      <c r="U46" s="83">
        <v>0</v>
      </c>
      <c r="V46" s="86">
        <f t="shared" si="1"/>
        <v>916</v>
      </c>
    </row>
    <row r="47" spans="1:22" s="20" customFormat="1" ht="15" customHeight="1" thickBot="1">
      <c r="A47" s="116"/>
      <c r="B47" s="91" t="s">
        <v>43</v>
      </c>
      <c r="C47" s="51">
        <v>1</v>
      </c>
      <c r="D47" s="52">
        <v>36</v>
      </c>
      <c r="E47" s="36">
        <f t="shared" si="7"/>
        <v>30</v>
      </c>
      <c r="F47" s="53">
        <v>30</v>
      </c>
      <c r="G47" s="54">
        <v>0</v>
      </c>
      <c r="H47" s="54">
        <v>0</v>
      </c>
      <c r="I47" s="52">
        <v>0</v>
      </c>
      <c r="J47" s="54">
        <v>0</v>
      </c>
      <c r="K47" s="54">
        <v>0</v>
      </c>
      <c r="L47" s="55">
        <v>0</v>
      </c>
      <c r="M47" s="53">
        <v>2</v>
      </c>
      <c r="N47" s="54">
        <v>13</v>
      </c>
      <c r="O47" s="54">
        <v>1</v>
      </c>
      <c r="P47" s="54">
        <v>1</v>
      </c>
      <c r="Q47" s="54">
        <v>3</v>
      </c>
      <c r="R47" s="54">
        <v>1</v>
      </c>
      <c r="S47" s="54">
        <v>47</v>
      </c>
      <c r="T47" s="54">
        <v>0</v>
      </c>
      <c r="U47" s="52">
        <v>0</v>
      </c>
      <c r="V47" s="56">
        <f>SUM(M47:U47)</f>
        <v>68</v>
      </c>
    </row>
    <row r="48" spans="1:22" s="20" customFormat="1" ht="15" customHeight="1" thickBot="1">
      <c r="A48" s="117"/>
      <c r="B48" s="87" t="s">
        <v>52</v>
      </c>
      <c r="C48" s="58">
        <f>SUM(C44:C47)</f>
        <v>34</v>
      </c>
      <c r="D48" s="59">
        <f>SUM(D44:D47)</f>
        <v>2197</v>
      </c>
      <c r="E48" s="90">
        <f t="shared" si="7"/>
        <v>2191</v>
      </c>
      <c r="F48" s="60">
        <f t="shared" ref="F48:U48" si="9">SUM(F44:F47)</f>
        <v>1506</v>
      </c>
      <c r="G48" s="61">
        <f t="shared" si="9"/>
        <v>500</v>
      </c>
      <c r="H48" s="61">
        <f t="shared" si="9"/>
        <v>43</v>
      </c>
      <c r="I48" s="61">
        <f t="shared" si="9"/>
        <v>113</v>
      </c>
      <c r="J48" s="61">
        <f t="shared" si="9"/>
        <v>8</v>
      </c>
      <c r="K48" s="61">
        <f>SUM(K44:K47)</f>
        <v>21</v>
      </c>
      <c r="L48" s="62">
        <f>SUM(L44:L47)</f>
        <v>0</v>
      </c>
      <c r="M48" s="60">
        <f t="shared" si="9"/>
        <v>78</v>
      </c>
      <c r="N48" s="61">
        <f t="shared" si="9"/>
        <v>310</v>
      </c>
      <c r="O48" s="61">
        <f t="shared" si="9"/>
        <v>24</v>
      </c>
      <c r="P48" s="61">
        <f t="shared" si="9"/>
        <v>24</v>
      </c>
      <c r="Q48" s="61">
        <f t="shared" si="9"/>
        <v>145</v>
      </c>
      <c r="R48" s="61">
        <f t="shared" si="9"/>
        <v>25</v>
      </c>
      <c r="S48" s="61">
        <f t="shared" si="9"/>
        <v>3147</v>
      </c>
      <c r="T48" s="61">
        <f t="shared" si="9"/>
        <v>8</v>
      </c>
      <c r="U48" s="59">
        <f t="shared" si="9"/>
        <v>58</v>
      </c>
      <c r="V48" s="28">
        <f t="shared" si="1"/>
        <v>3819</v>
      </c>
    </row>
    <row r="49" spans="1:22" s="20" customFormat="1" ht="15" customHeight="1">
      <c r="A49" s="114" t="s">
        <v>57</v>
      </c>
      <c r="B49" s="63" t="s">
        <v>33</v>
      </c>
      <c r="C49" s="64">
        <v>27</v>
      </c>
      <c r="D49" s="65">
        <v>1784</v>
      </c>
      <c r="E49" s="36">
        <f t="shared" si="7"/>
        <v>1730</v>
      </c>
      <c r="F49" s="67">
        <v>533</v>
      </c>
      <c r="G49" s="68">
        <v>809</v>
      </c>
      <c r="H49" s="68">
        <v>38</v>
      </c>
      <c r="I49" s="65">
        <v>235</v>
      </c>
      <c r="J49" s="68">
        <v>0</v>
      </c>
      <c r="K49" s="68">
        <v>99</v>
      </c>
      <c r="L49" s="69">
        <v>16</v>
      </c>
      <c r="M49" s="67">
        <v>35</v>
      </c>
      <c r="N49" s="68">
        <v>184</v>
      </c>
      <c r="O49" s="68">
        <v>18</v>
      </c>
      <c r="P49" s="68">
        <v>23</v>
      </c>
      <c r="Q49" s="68">
        <v>113</v>
      </c>
      <c r="R49" s="68">
        <v>20</v>
      </c>
      <c r="S49" s="68">
        <v>3366</v>
      </c>
      <c r="T49" s="68">
        <v>24</v>
      </c>
      <c r="U49" s="65">
        <v>59</v>
      </c>
      <c r="V49" s="70">
        <f t="shared" si="1"/>
        <v>3842</v>
      </c>
    </row>
    <row r="50" spans="1:22" s="20" customFormat="1" ht="15" customHeight="1">
      <c r="A50" s="115"/>
      <c r="B50" s="71" t="s">
        <v>41</v>
      </c>
      <c r="C50" s="44">
        <v>11</v>
      </c>
      <c r="D50" s="45">
        <v>230</v>
      </c>
      <c r="E50" s="74">
        <f t="shared" si="7"/>
        <v>224</v>
      </c>
      <c r="F50" s="46">
        <v>223</v>
      </c>
      <c r="G50" s="47">
        <v>0</v>
      </c>
      <c r="H50" s="47">
        <v>1</v>
      </c>
      <c r="I50" s="45">
        <v>0</v>
      </c>
      <c r="J50" s="47">
        <v>0</v>
      </c>
      <c r="K50" s="47">
        <v>0</v>
      </c>
      <c r="L50" s="48">
        <v>0</v>
      </c>
      <c r="M50" s="46">
        <v>8</v>
      </c>
      <c r="N50" s="47">
        <v>38</v>
      </c>
      <c r="O50" s="47">
        <v>3</v>
      </c>
      <c r="P50" s="47">
        <v>3</v>
      </c>
      <c r="Q50" s="47">
        <v>6</v>
      </c>
      <c r="R50" s="47">
        <v>3</v>
      </c>
      <c r="S50" s="47">
        <v>274</v>
      </c>
      <c r="T50" s="47">
        <v>2</v>
      </c>
      <c r="U50" s="45">
        <v>3</v>
      </c>
      <c r="V50" s="49">
        <f t="shared" si="1"/>
        <v>340</v>
      </c>
    </row>
    <row r="51" spans="1:22" s="20" customFormat="1" ht="15" customHeight="1">
      <c r="A51" s="115"/>
      <c r="B51" s="71" t="s">
        <v>47</v>
      </c>
      <c r="C51" s="44">
        <v>20</v>
      </c>
      <c r="D51" s="45">
        <v>1514</v>
      </c>
      <c r="E51" s="74">
        <f t="shared" si="7"/>
        <v>1196</v>
      </c>
      <c r="F51" s="46">
        <v>1177</v>
      </c>
      <c r="G51" s="47">
        <v>19</v>
      </c>
      <c r="H51" s="47">
        <v>0</v>
      </c>
      <c r="I51" s="45">
        <v>0</v>
      </c>
      <c r="J51" s="47">
        <v>0</v>
      </c>
      <c r="K51" s="47">
        <v>0</v>
      </c>
      <c r="L51" s="48">
        <v>0</v>
      </c>
      <c r="M51" s="46">
        <v>72</v>
      </c>
      <c r="N51" s="47">
        <v>454</v>
      </c>
      <c r="O51" s="47">
        <v>16</v>
      </c>
      <c r="P51" s="47">
        <v>21</v>
      </c>
      <c r="Q51" s="47">
        <v>82</v>
      </c>
      <c r="R51" s="47">
        <v>18</v>
      </c>
      <c r="S51" s="47">
        <v>1426</v>
      </c>
      <c r="T51" s="47">
        <v>3</v>
      </c>
      <c r="U51" s="45">
        <v>36</v>
      </c>
      <c r="V51" s="49">
        <f t="shared" si="1"/>
        <v>2128</v>
      </c>
    </row>
    <row r="52" spans="1:22" s="20" customFormat="1" ht="15" customHeight="1" thickBot="1">
      <c r="A52" s="115"/>
      <c r="B52" s="78" t="s">
        <v>43</v>
      </c>
      <c r="C52" s="79">
        <v>1</v>
      </c>
      <c r="D52" s="80">
        <v>168</v>
      </c>
      <c r="E52" s="36">
        <f t="shared" si="7"/>
        <v>170</v>
      </c>
      <c r="F52" s="82">
        <v>170</v>
      </c>
      <c r="G52" s="83">
        <v>0</v>
      </c>
      <c r="H52" s="83">
        <v>0</v>
      </c>
      <c r="I52" s="80">
        <v>0</v>
      </c>
      <c r="J52" s="83">
        <v>0</v>
      </c>
      <c r="K52" s="83">
        <v>0</v>
      </c>
      <c r="L52" s="88">
        <v>0</v>
      </c>
      <c r="M52" s="82">
        <v>8</v>
      </c>
      <c r="N52" s="83">
        <v>61</v>
      </c>
      <c r="O52" s="83">
        <v>1</v>
      </c>
      <c r="P52" s="83">
        <v>5</v>
      </c>
      <c r="Q52" s="83">
        <v>14</v>
      </c>
      <c r="R52" s="83">
        <v>0</v>
      </c>
      <c r="S52" s="83">
        <v>268</v>
      </c>
      <c r="T52" s="83">
        <v>0</v>
      </c>
      <c r="U52" s="80">
        <v>15</v>
      </c>
      <c r="V52" s="86">
        <f t="shared" si="1"/>
        <v>372</v>
      </c>
    </row>
    <row r="53" spans="1:22" s="20" customFormat="1" ht="15" customHeight="1" thickBot="1">
      <c r="A53" s="117"/>
      <c r="B53" s="87" t="s">
        <v>50</v>
      </c>
      <c r="C53" s="58">
        <f>SUM(C49:C52)</f>
        <v>59</v>
      </c>
      <c r="D53" s="59">
        <f t="shared" ref="D53:U53" si="10">SUM(D49:D52)</f>
        <v>3696</v>
      </c>
      <c r="E53" s="66">
        <f t="shared" si="7"/>
        <v>3320</v>
      </c>
      <c r="F53" s="60">
        <f t="shared" si="10"/>
        <v>2103</v>
      </c>
      <c r="G53" s="61">
        <f t="shared" si="10"/>
        <v>828</v>
      </c>
      <c r="H53" s="61">
        <f t="shared" si="10"/>
        <v>39</v>
      </c>
      <c r="I53" s="61">
        <f t="shared" si="10"/>
        <v>235</v>
      </c>
      <c r="J53" s="61">
        <f t="shared" si="10"/>
        <v>0</v>
      </c>
      <c r="K53" s="61">
        <f>SUM(K49:K52)</f>
        <v>99</v>
      </c>
      <c r="L53" s="62">
        <f>SUM(L49:L52)</f>
        <v>16</v>
      </c>
      <c r="M53" s="60">
        <f t="shared" si="10"/>
        <v>123</v>
      </c>
      <c r="N53" s="61">
        <f t="shared" si="10"/>
        <v>737</v>
      </c>
      <c r="O53" s="61">
        <f t="shared" si="10"/>
        <v>38</v>
      </c>
      <c r="P53" s="61">
        <f t="shared" si="10"/>
        <v>52</v>
      </c>
      <c r="Q53" s="61">
        <f t="shared" si="10"/>
        <v>215</v>
      </c>
      <c r="R53" s="61">
        <f t="shared" si="10"/>
        <v>41</v>
      </c>
      <c r="S53" s="61">
        <f t="shared" si="10"/>
        <v>5334</v>
      </c>
      <c r="T53" s="61">
        <f t="shared" si="10"/>
        <v>29</v>
      </c>
      <c r="U53" s="59">
        <f t="shared" si="10"/>
        <v>113</v>
      </c>
      <c r="V53" s="28">
        <f>SUM(M53:U53)</f>
        <v>6682</v>
      </c>
    </row>
    <row r="54" spans="1:22" s="20" customFormat="1" ht="15" customHeight="1">
      <c r="A54" s="114" t="s">
        <v>58</v>
      </c>
      <c r="B54" s="63" t="s">
        <v>33</v>
      </c>
      <c r="C54" s="64">
        <v>9</v>
      </c>
      <c r="D54" s="65">
        <v>813</v>
      </c>
      <c r="E54" s="66">
        <f t="shared" si="7"/>
        <v>813</v>
      </c>
      <c r="F54" s="67">
        <v>656</v>
      </c>
      <c r="G54" s="68">
        <v>0</v>
      </c>
      <c r="H54" s="68">
        <v>59</v>
      </c>
      <c r="I54" s="65">
        <v>0</v>
      </c>
      <c r="J54" s="68">
        <v>0</v>
      </c>
      <c r="K54" s="68">
        <v>98</v>
      </c>
      <c r="L54" s="69">
        <v>0</v>
      </c>
      <c r="M54" s="67">
        <v>20</v>
      </c>
      <c r="N54" s="68">
        <v>68</v>
      </c>
      <c r="O54" s="68">
        <v>4</v>
      </c>
      <c r="P54" s="68">
        <v>8</v>
      </c>
      <c r="Q54" s="68">
        <v>31</v>
      </c>
      <c r="R54" s="68">
        <v>5</v>
      </c>
      <c r="S54" s="68">
        <v>1615</v>
      </c>
      <c r="T54" s="68">
        <v>0</v>
      </c>
      <c r="U54" s="65">
        <v>17</v>
      </c>
      <c r="V54" s="70">
        <f t="shared" si="1"/>
        <v>1768</v>
      </c>
    </row>
    <row r="55" spans="1:22" s="20" customFormat="1" ht="15" customHeight="1" thickBot="1">
      <c r="A55" s="115"/>
      <c r="B55" s="91" t="s">
        <v>47</v>
      </c>
      <c r="C55" s="79">
        <v>1</v>
      </c>
      <c r="D55" s="80">
        <v>21</v>
      </c>
      <c r="E55" s="36">
        <f t="shared" si="7"/>
        <v>21</v>
      </c>
      <c r="F55" s="82">
        <v>21</v>
      </c>
      <c r="G55" s="83">
        <v>0</v>
      </c>
      <c r="H55" s="54">
        <v>0</v>
      </c>
      <c r="I55" s="54">
        <v>0</v>
      </c>
      <c r="J55" s="82">
        <v>0</v>
      </c>
      <c r="K55" s="54">
        <v>0</v>
      </c>
      <c r="L55" s="92">
        <v>0</v>
      </c>
      <c r="M55" s="82">
        <v>0</v>
      </c>
      <c r="N55" s="83">
        <v>0</v>
      </c>
      <c r="O55" s="83">
        <v>0</v>
      </c>
      <c r="P55" s="83">
        <v>0</v>
      </c>
      <c r="Q55" s="83">
        <v>0</v>
      </c>
      <c r="R55" s="83">
        <v>0</v>
      </c>
      <c r="S55" s="83">
        <v>36</v>
      </c>
      <c r="T55" s="83">
        <v>0</v>
      </c>
      <c r="U55" s="80">
        <v>0</v>
      </c>
      <c r="V55" s="86">
        <f t="shared" si="1"/>
        <v>36</v>
      </c>
    </row>
    <row r="56" spans="1:22" s="20" customFormat="1" ht="15" customHeight="1" thickBot="1">
      <c r="A56" s="117"/>
      <c r="B56" s="87" t="s">
        <v>52</v>
      </c>
      <c r="C56" s="58">
        <f>SUM(C54:C55)</f>
        <v>10</v>
      </c>
      <c r="D56" s="59">
        <f t="shared" ref="D56:U56" si="11">SUM(D54:D55)</f>
        <v>834</v>
      </c>
      <c r="E56" s="66">
        <f t="shared" si="7"/>
        <v>834</v>
      </c>
      <c r="F56" s="60">
        <f t="shared" si="11"/>
        <v>677</v>
      </c>
      <c r="G56" s="61">
        <f t="shared" si="11"/>
        <v>0</v>
      </c>
      <c r="H56" s="61">
        <f t="shared" si="11"/>
        <v>59</v>
      </c>
      <c r="I56" s="61">
        <f t="shared" si="11"/>
        <v>0</v>
      </c>
      <c r="J56" s="61">
        <f t="shared" si="11"/>
        <v>0</v>
      </c>
      <c r="K56" s="61">
        <f>SUM(K54:K55)</f>
        <v>98</v>
      </c>
      <c r="L56" s="62">
        <f>SUM(L54:L55)</f>
        <v>0</v>
      </c>
      <c r="M56" s="60">
        <f t="shared" si="11"/>
        <v>20</v>
      </c>
      <c r="N56" s="61">
        <f t="shared" si="11"/>
        <v>68</v>
      </c>
      <c r="O56" s="61">
        <f t="shared" si="11"/>
        <v>4</v>
      </c>
      <c r="P56" s="61">
        <f t="shared" si="11"/>
        <v>8</v>
      </c>
      <c r="Q56" s="61">
        <f t="shared" si="11"/>
        <v>31</v>
      </c>
      <c r="R56" s="61">
        <f t="shared" si="11"/>
        <v>5</v>
      </c>
      <c r="S56" s="61">
        <f t="shared" si="11"/>
        <v>1651</v>
      </c>
      <c r="T56" s="61">
        <f t="shared" si="11"/>
        <v>0</v>
      </c>
      <c r="U56" s="59">
        <f t="shared" si="11"/>
        <v>17</v>
      </c>
      <c r="V56" s="28">
        <f t="shared" si="1"/>
        <v>1804</v>
      </c>
    </row>
    <row r="57" spans="1:22" s="20" customFormat="1" ht="15" customHeight="1">
      <c r="A57" s="114" t="s">
        <v>50</v>
      </c>
      <c r="B57" s="63" t="s">
        <v>33</v>
      </c>
      <c r="C57" s="64">
        <f>SUM(C8,C9,C10,C11,C12,C13,C14,C15,C20,C25,C30,C35,C39,C44,C49,C54)</f>
        <v>370</v>
      </c>
      <c r="D57" s="65">
        <f>SUM(D8,D9,D10,D11,D12,D13,D14,D15,D20,D25,D30,D35,D39,D44,D49,D54)</f>
        <v>35433</v>
      </c>
      <c r="E57" s="93">
        <f t="shared" si="7"/>
        <v>35193</v>
      </c>
      <c r="F57" s="67">
        <f t="shared" ref="F57:U57" si="12">SUM(F8,F9,F10,F11,F12,F13,F14,F15,F20,F25,F30,F35,F39,F44,F49,F54)</f>
        <v>7156</v>
      </c>
      <c r="G57" s="68">
        <f t="shared" si="12"/>
        <v>18689</v>
      </c>
      <c r="H57" s="68">
        <f t="shared" si="12"/>
        <v>205</v>
      </c>
      <c r="I57" s="68">
        <f t="shared" si="12"/>
        <v>7771</v>
      </c>
      <c r="J57" s="68">
        <f t="shared" si="12"/>
        <v>264</v>
      </c>
      <c r="K57" s="68">
        <f>SUM(K8,K9,K10,K11,K12,K13,K14,K15,K20,K25,K30,K35,K39,K44,K49,K54)</f>
        <v>1070</v>
      </c>
      <c r="L57" s="69">
        <f>SUM(L8,L9,L10,L11,L12,L13,L14,L15,L20,L25,L30,L35,L39,L44,L49,L54)</f>
        <v>38</v>
      </c>
      <c r="M57" s="67">
        <f t="shared" si="12"/>
        <v>820</v>
      </c>
      <c r="N57" s="68">
        <f t="shared" si="12"/>
        <v>4398</v>
      </c>
      <c r="O57" s="68">
        <f t="shared" si="12"/>
        <v>315</v>
      </c>
      <c r="P57" s="68">
        <f t="shared" si="12"/>
        <v>344</v>
      </c>
      <c r="Q57" s="68">
        <f t="shared" si="12"/>
        <v>3127</v>
      </c>
      <c r="R57" s="68">
        <f t="shared" si="12"/>
        <v>313</v>
      </c>
      <c r="S57" s="68">
        <f t="shared" si="12"/>
        <v>72294</v>
      </c>
      <c r="T57" s="68">
        <f t="shared" si="12"/>
        <v>1299</v>
      </c>
      <c r="U57" s="65">
        <f t="shared" si="12"/>
        <v>1586</v>
      </c>
      <c r="V57" s="70">
        <f>SUM(V8,V9,V10,V11,V12,V13,V14,V15,V20,V25,V30,V35,V39,V44,V49,V54)</f>
        <v>84496</v>
      </c>
    </row>
    <row r="58" spans="1:22" s="20" customFormat="1" ht="15" customHeight="1">
      <c r="A58" s="115"/>
      <c r="B58" s="71" t="s">
        <v>59</v>
      </c>
      <c r="C58" s="44">
        <f>SUM(C16,C21,C26,C31,C36,C40,C45,C50)</f>
        <v>87</v>
      </c>
      <c r="D58" s="45">
        <f>SUM(D16,D21,D26,D31,D36,D40,D45,D50)</f>
        <v>2058</v>
      </c>
      <c r="E58" s="74">
        <f t="shared" si="7"/>
        <v>2035</v>
      </c>
      <c r="F58" s="46">
        <f t="shared" ref="F58:U58" si="13">SUM(F16,F21,F26,F31,F36,F40,F45,F50)</f>
        <v>2022</v>
      </c>
      <c r="G58" s="47">
        <f t="shared" si="13"/>
        <v>7</v>
      </c>
      <c r="H58" s="47">
        <f t="shared" si="13"/>
        <v>2</v>
      </c>
      <c r="I58" s="47">
        <f t="shared" si="13"/>
        <v>1</v>
      </c>
      <c r="J58" s="47">
        <f t="shared" si="13"/>
        <v>0</v>
      </c>
      <c r="K58" s="47">
        <f>SUM(K16,K21,K26,K31,K36,K40,K45,K50)</f>
        <v>3</v>
      </c>
      <c r="L58" s="48">
        <f>SUM(L16,L21,L26,L31,L36,L40,L45,L50)</f>
        <v>0</v>
      </c>
      <c r="M58" s="46">
        <f t="shared" si="13"/>
        <v>99</v>
      </c>
      <c r="N58" s="47">
        <f t="shared" si="13"/>
        <v>281</v>
      </c>
      <c r="O58" s="47">
        <f t="shared" si="13"/>
        <v>32</v>
      </c>
      <c r="P58" s="47">
        <f t="shared" si="13"/>
        <v>36</v>
      </c>
      <c r="Q58" s="47">
        <f t="shared" si="13"/>
        <v>96</v>
      </c>
      <c r="R58" s="47">
        <f t="shared" si="13"/>
        <v>40</v>
      </c>
      <c r="S58" s="47">
        <f t="shared" si="13"/>
        <v>2908</v>
      </c>
      <c r="T58" s="47">
        <f t="shared" si="13"/>
        <v>19</v>
      </c>
      <c r="U58" s="45">
        <f t="shared" si="13"/>
        <v>75</v>
      </c>
      <c r="V58" s="49">
        <f>SUM(V16,V21,V26,V31,V36,V40,V45,V50)</f>
        <v>3586</v>
      </c>
    </row>
    <row r="59" spans="1:22" s="20" customFormat="1" ht="15" customHeight="1">
      <c r="A59" s="115"/>
      <c r="B59" s="71" t="s">
        <v>47</v>
      </c>
      <c r="C59" s="44">
        <f>SUM(C17,C22,C27,C32,C37,C41,C46,C51,C55)</f>
        <v>69</v>
      </c>
      <c r="D59" s="45">
        <f>SUM(D17,D22,D27,D32,D37,D41,D46,D51,D55)</f>
        <v>6525</v>
      </c>
      <c r="E59" s="74">
        <f t="shared" si="7"/>
        <v>6133</v>
      </c>
      <c r="F59" s="46">
        <f t="shared" ref="F59:U59" si="14">SUM(F17,F22,F27,F32,F37,F41,F46,F51,F55)</f>
        <v>6082</v>
      </c>
      <c r="G59" s="47">
        <f t="shared" si="14"/>
        <v>51</v>
      </c>
      <c r="H59" s="47">
        <f t="shared" si="14"/>
        <v>0</v>
      </c>
      <c r="I59" s="47">
        <f t="shared" si="14"/>
        <v>0</v>
      </c>
      <c r="J59" s="47">
        <f t="shared" si="14"/>
        <v>0</v>
      </c>
      <c r="K59" s="47">
        <f>SUM(K17,K22,K27,K32,K37,K41,K46,K51,K55)</f>
        <v>0</v>
      </c>
      <c r="L59" s="48">
        <f>SUM(L17,L22,L27,L32,L37,L41,L46,L51,L55)</f>
        <v>0</v>
      </c>
      <c r="M59" s="46">
        <f t="shared" si="14"/>
        <v>170</v>
      </c>
      <c r="N59" s="47">
        <f t="shared" si="14"/>
        <v>1639</v>
      </c>
      <c r="O59" s="47">
        <f t="shared" si="14"/>
        <v>54</v>
      </c>
      <c r="P59" s="47">
        <f t="shared" si="14"/>
        <v>63</v>
      </c>
      <c r="Q59" s="47">
        <f t="shared" si="14"/>
        <v>475</v>
      </c>
      <c r="R59" s="47">
        <f t="shared" si="14"/>
        <v>60</v>
      </c>
      <c r="S59" s="47">
        <f t="shared" si="14"/>
        <v>7866</v>
      </c>
      <c r="T59" s="47">
        <f t="shared" si="14"/>
        <v>16</v>
      </c>
      <c r="U59" s="45">
        <f t="shared" si="14"/>
        <v>206</v>
      </c>
      <c r="V59" s="49">
        <f>SUM(V17,V22,V27,V32,V37,V41,V46,V51,V55)</f>
        <v>10549</v>
      </c>
    </row>
    <row r="60" spans="1:22" s="20" customFormat="1" ht="15" customHeight="1" thickBot="1">
      <c r="A60" s="117"/>
      <c r="B60" s="91" t="s">
        <v>43</v>
      </c>
      <c r="C60" s="51">
        <f>SUM(C18,C23,C28,C33,C42,C47,C52)</f>
        <v>11</v>
      </c>
      <c r="D60" s="52">
        <f>SUM(D18,D23,D28,D33,D42,D47,D52)</f>
        <v>1954</v>
      </c>
      <c r="E60" s="36">
        <f t="shared" si="7"/>
        <v>1930</v>
      </c>
      <c r="F60" s="53">
        <f t="shared" ref="F60:T60" si="15">SUM(F18,F23,F28,F33,F42,F47,F52)</f>
        <v>1930</v>
      </c>
      <c r="G60" s="54">
        <f t="shared" si="15"/>
        <v>0</v>
      </c>
      <c r="H60" s="54">
        <f t="shared" si="15"/>
        <v>0</v>
      </c>
      <c r="I60" s="54">
        <f t="shared" si="15"/>
        <v>0</v>
      </c>
      <c r="J60" s="54">
        <f t="shared" si="15"/>
        <v>0</v>
      </c>
      <c r="K60" s="54">
        <f>SUM(K18,K23,K28,K33,K42,K47,K52)</f>
        <v>0</v>
      </c>
      <c r="L60" s="55">
        <f>SUM(L18,L23,L28,L33,L42,L47,L52)</f>
        <v>0</v>
      </c>
      <c r="M60" s="53">
        <f t="shared" si="15"/>
        <v>45</v>
      </c>
      <c r="N60" s="54">
        <f t="shared" si="15"/>
        <v>605</v>
      </c>
      <c r="O60" s="54">
        <f t="shared" si="15"/>
        <v>14</v>
      </c>
      <c r="P60" s="54">
        <f t="shared" si="15"/>
        <v>14</v>
      </c>
      <c r="Q60" s="54">
        <f t="shared" si="15"/>
        <v>308</v>
      </c>
      <c r="R60" s="54">
        <f t="shared" si="15"/>
        <v>10</v>
      </c>
      <c r="S60" s="54">
        <f t="shared" si="15"/>
        <v>2768</v>
      </c>
      <c r="T60" s="54">
        <f t="shared" si="15"/>
        <v>2</v>
      </c>
      <c r="U60" s="52">
        <f>SUM(U18,U23,U28,U33,U42,U47,U52)</f>
        <v>26</v>
      </c>
      <c r="V60" s="56">
        <f>SUM(V18,V23,V28,V33,V42,V47,V52)</f>
        <v>3792</v>
      </c>
    </row>
    <row r="61" spans="1:22" s="101" customFormat="1" ht="15" customHeight="1" thickBot="1">
      <c r="A61" s="118" t="s">
        <v>60</v>
      </c>
      <c r="B61" s="119"/>
      <c r="C61" s="94">
        <f t="shared" ref="C61:V61" si="16">SUM(C57:C60)</f>
        <v>537</v>
      </c>
      <c r="D61" s="95">
        <f t="shared" si="16"/>
        <v>45970</v>
      </c>
      <c r="E61" s="96">
        <f t="shared" si="16"/>
        <v>45291</v>
      </c>
      <c r="F61" s="94">
        <f t="shared" si="16"/>
        <v>17190</v>
      </c>
      <c r="G61" s="97">
        <f t="shared" si="16"/>
        <v>18747</v>
      </c>
      <c r="H61" s="97">
        <f t="shared" si="16"/>
        <v>207</v>
      </c>
      <c r="I61" s="97">
        <f t="shared" si="16"/>
        <v>7772</v>
      </c>
      <c r="J61" s="97">
        <f t="shared" si="16"/>
        <v>264</v>
      </c>
      <c r="K61" s="97">
        <f>SUM(K57:K60)</f>
        <v>1073</v>
      </c>
      <c r="L61" s="98">
        <f>SUM(L57:L60)</f>
        <v>38</v>
      </c>
      <c r="M61" s="99">
        <f t="shared" si="16"/>
        <v>1134</v>
      </c>
      <c r="N61" s="99">
        <f t="shared" si="16"/>
        <v>6923</v>
      </c>
      <c r="O61" s="99">
        <f t="shared" si="16"/>
        <v>415</v>
      </c>
      <c r="P61" s="99">
        <f t="shared" si="16"/>
        <v>457</v>
      </c>
      <c r="Q61" s="99">
        <f t="shared" si="16"/>
        <v>4006</v>
      </c>
      <c r="R61" s="99">
        <f t="shared" si="16"/>
        <v>423</v>
      </c>
      <c r="S61" s="99">
        <f t="shared" si="16"/>
        <v>85836</v>
      </c>
      <c r="T61" s="99">
        <f t="shared" si="16"/>
        <v>1336</v>
      </c>
      <c r="U61" s="99">
        <f t="shared" si="16"/>
        <v>1893</v>
      </c>
      <c r="V61" s="100">
        <f t="shared" si="16"/>
        <v>102423</v>
      </c>
    </row>
    <row r="62" spans="1:22" ht="12">
      <c r="A62" s="102"/>
      <c r="B62" s="102"/>
      <c r="C62" s="102"/>
      <c r="D62" s="102"/>
      <c r="E62" s="103"/>
      <c r="F62" s="104"/>
      <c r="G62" s="105"/>
      <c r="H62" s="102"/>
      <c r="I62" s="102"/>
      <c r="J62" s="106"/>
      <c r="K62" s="102"/>
      <c r="L62" s="102"/>
      <c r="M62" s="102"/>
      <c r="N62" s="102"/>
      <c r="O62" s="107"/>
      <c r="P62" s="107"/>
      <c r="Q62" s="107"/>
      <c r="R62" s="107"/>
    </row>
    <row r="63" spans="1:22" ht="12">
      <c r="A63" s="109"/>
      <c r="B63" s="109"/>
      <c r="C63" s="109"/>
      <c r="D63" s="109"/>
      <c r="E63" s="110"/>
      <c r="F63" s="104"/>
      <c r="G63" s="111"/>
      <c r="H63" s="109"/>
      <c r="I63" s="109"/>
      <c r="J63" s="112"/>
      <c r="K63" s="109"/>
      <c r="L63" s="109"/>
      <c r="M63" s="109"/>
      <c r="N63" s="109"/>
      <c r="O63" s="107"/>
      <c r="P63" s="107"/>
      <c r="Q63" s="107"/>
      <c r="R63" s="107"/>
    </row>
  </sheetData>
  <mergeCells count="38">
    <mergeCell ref="S4:T5"/>
    <mergeCell ref="T6:T7"/>
    <mergeCell ref="A1:V1"/>
    <mergeCell ref="T2:V2"/>
    <mergeCell ref="A3:A7"/>
    <mergeCell ref="B3:B7"/>
    <mergeCell ref="C3:C7"/>
    <mergeCell ref="D3:J3"/>
    <mergeCell ref="M3:V3"/>
    <mergeCell ref="D4:D7"/>
    <mergeCell ref="E4:L4"/>
    <mergeCell ref="M4:M7"/>
    <mergeCell ref="A39:A43"/>
    <mergeCell ref="U4:U7"/>
    <mergeCell ref="V4:V7"/>
    <mergeCell ref="E5:E7"/>
    <mergeCell ref="F5:F7"/>
    <mergeCell ref="G5:G7"/>
    <mergeCell ref="H5:L5"/>
    <mergeCell ref="H6:H7"/>
    <mergeCell ref="I6:J6"/>
    <mergeCell ref="K6:L6"/>
    <mergeCell ref="S6:S7"/>
    <mergeCell ref="N4:N7"/>
    <mergeCell ref="O4:O7"/>
    <mergeCell ref="P4:P7"/>
    <mergeCell ref="Q4:Q7"/>
    <mergeCell ref="R4:R7"/>
    <mergeCell ref="A15:A19"/>
    <mergeCell ref="A20:A24"/>
    <mergeCell ref="A25:A29"/>
    <mergeCell ref="A30:A34"/>
    <mergeCell ref="A35:A38"/>
    <mergeCell ref="A44:A48"/>
    <mergeCell ref="A49:A53"/>
    <mergeCell ref="A54:A56"/>
    <mergeCell ref="A57:A60"/>
    <mergeCell ref="A61:B61"/>
  </mergeCells>
  <phoneticPr fontId="3" type="noConversion"/>
  <conditionalFormatting sqref="G62:G63">
    <cfRule type="cellIs" dxfId="0" priority="1" stopIfTrue="1" operator="equal">
      <formula>"불일치"</formula>
    </cfRule>
  </conditionalFormatting>
  <printOptions horizontalCentered="1"/>
  <pageMargins left="7.874015748031496E-2" right="7.874015748031496E-2" top="0.59055118110236227" bottom="0.19685039370078741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11월</vt:lpstr>
      <vt:lpstr>'11월'!Print_Area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이효원</cp:lastModifiedBy>
  <dcterms:created xsi:type="dcterms:W3CDTF">2020-12-29T08:41:57Z</dcterms:created>
  <dcterms:modified xsi:type="dcterms:W3CDTF">2020-12-30T03:06:02Z</dcterms:modified>
</cp:coreProperties>
</file>